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pivotTables/pivotTable9.xml" ContentType="application/vnd.openxmlformats-officedocument.spreadsheetml.pivot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hidePivotFieldList="1"/>
  <mc:AlternateContent xmlns:mc="http://schemas.openxmlformats.org/markup-compatibility/2006">
    <mc:Choice Requires="x15">
      <x15ac:absPath xmlns:x15ac="http://schemas.microsoft.com/office/spreadsheetml/2010/11/ac" url="https://mysuse-my.sharepoint.com/personal/katerina_arzhayev_suse_com/Documents/Desktop/"/>
    </mc:Choice>
  </mc:AlternateContent>
  <xr:revisionPtr revIDLastSave="0" documentId="8_{1F193C15-EA16-4545-86FC-CEED0023D4A5}" xr6:coauthVersionLast="47" xr6:coauthVersionMax="47" xr10:uidLastSave="{00000000-0000-0000-0000-000000000000}"/>
  <bookViews>
    <workbookView xWindow="28680" yWindow="-120" windowWidth="29040" windowHeight="15840" tabRatio="899" xr2:uid="{00000000-000D-0000-FFFF-FFFF00000000}"/>
  </bookViews>
  <sheets>
    <sheet name="Financial Statements" sheetId="5" r:id="rId1"/>
    <sheet name="Project Overview" sheetId="17" r:id="rId2"/>
    <sheet name="Donations" sheetId="8" r:id="rId3"/>
    <sheet name="Cash Flow" sheetId="34" r:id="rId4"/>
    <sheet name="Financial Ledger" sheetId="1" r:id="rId5"/>
    <sheet name="Reconciliation" sheetId="2" r:id="rId6"/>
    <sheet name="Prepaid Tracking" sheetId="13" r:id="rId7"/>
    <sheet name="Information" sheetId="6" state="hidden" r:id="rId8"/>
    <sheet name="Misc" sheetId="31" r:id="rId9"/>
    <sheet name="About" sheetId="40" r:id="rId10"/>
  </sheets>
  <definedNames>
    <definedName name="_xlnm._FilterDatabase" localSheetId="4" hidden="1">'Financial Ledger'!$B$1:$T$89</definedName>
    <definedName name="_xlnm._FilterDatabase" localSheetId="5" hidden="1">'Reconciliation'!$A$1:$G$1152</definedName>
    <definedName name="BCardIvan">#REF!</definedName>
    <definedName name="BCardTima">#REF!</definedName>
    <definedName name="HandStickers">#REF!</definedName>
    <definedName name="lock">Information!#REF!</definedName>
    <definedName name="MeetTheArtist">#REF!</definedName>
    <definedName name="PinkEnvelope">#REF!</definedName>
    <definedName name="ReturnClear">#REF!</definedName>
    <definedName name="ReturnPrint">#REF!</definedName>
    <definedName name="Stamps1">#REF!</definedName>
    <definedName name="Stamps2">#REF!</definedName>
    <definedName name="ThankYouCard">#REF!</definedName>
    <definedName name="ThankYouEnvelope">#REF!</definedName>
    <definedName name="ThankYouSticker">#REF!</definedName>
    <definedName name="ValDayMail">#REF!</definedName>
    <definedName name="YellowEnvelope">#REF!</definedName>
  </definedNames>
  <calcPr calcId="191029"/>
  <pivotCaches>
    <pivotCache cacheId="3"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89" i="1" l="1"/>
  <c r="F89" i="1"/>
  <c r="E89" i="1"/>
  <c r="C88" i="1"/>
  <c r="E88" i="1"/>
  <c r="F88" i="1"/>
  <c r="C87" i="1"/>
  <c r="E87" i="1"/>
  <c r="F87" i="1"/>
  <c r="C86" i="1"/>
  <c r="E86" i="1"/>
  <c r="F86" i="1"/>
  <c r="C66" i="1"/>
  <c r="C67" i="1"/>
  <c r="E66" i="1"/>
  <c r="E67" i="1"/>
  <c r="F66" i="1"/>
  <c r="F67" i="1"/>
  <c r="F2" i="1" l="1"/>
  <c r="F3" i="1"/>
  <c r="F4" i="1"/>
  <c r="F5" i="1"/>
  <c r="F6" i="1"/>
  <c r="F7" i="1"/>
  <c r="F8" i="1"/>
  <c r="F9" i="1"/>
  <c r="F10" i="1"/>
  <c r="F11" i="1"/>
  <c r="F12" i="1"/>
  <c r="F13" i="1"/>
  <c r="F15" i="1"/>
  <c r="F14" i="1"/>
  <c r="F16" i="1"/>
  <c r="F17" i="1"/>
  <c r="F18" i="1"/>
  <c r="F19" i="1"/>
  <c r="F20" i="1"/>
  <c r="F22" i="1"/>
  <c r="F21" i="1"/>
  <c r="F23" i="1"/>
  <c r="F24" i="1"/>
  <c r="F25" i="1"/>
  <c r="F27" i="1"/>
  <c r="F26" i="1"/>
  <c r="F29" i="1"/>
  <c r="F28" i="1"/>
  <c r="F30" i="1"/>
  <c r="F31" i="1"/>
  <c r="F33" i="1"/>
  <c r="F32" i="1"/>
  <c r="F35" i="1"/>
  <c r="F36" i="1"/>
  <c r="F37" i="1"/>
  <c r="F34" i="1"/>
  <c r="F39" i="1"/>
  <c r="F40" i="1"/>
  <c r="F41" i="1"/>
  <c r="F38" i="1"/>
  <c r="F42" i="1"/>
  <c r="F43" i="1"/>
  <c r="F44" i="1"/>
  <c r="F45" i="1"/>
  <c r="F46" i="1"/>
  <c r="F47" i="1"/>
  <c r="F50" i="1"/>
  <c r="F48" i="1"/>
  <c r="F51" i="1"/>
  <c r="F49" i="1"/>
  <c r="F52" i="1"/>
  <c r="F53" i="1"/>
  <c r="F56" i="1"/>
  <c r="F57" i="1"/>
  <c r="F58" i="1"/>
  <c r="F59" i="1"/>
  <c r="F60" i="1"/>
  <c r="F61" i="1"/>
  <c r="F54" i="1"/>
  <c r="F55" i="1"/>
  <c r="F62" i="1"/>
  <c r="F63" i="1"/>
  <c r="F64" i="1"/>
  <c r="F65" i="1"/>
  <c r="F68" i="1"/>
  <c r="F69" i="1"/>
  <c r="F70" i="1"/>
  <c r="F71" i="1"/>
  <c r="F72" i="1"/>
  <c r="F73" i="1"/>
  <c r="F74" i="1"/>
  <c r="F75" i="1"/>
  <c r="F76" i="1"/>
  <c r="F77" i="1"/>
  <c r="F79" i="1"/>
  <c r="F78" i="1"/>
  <c r="F80" i="1"/>
  <c r="F81" i="1"/>
  <c r="F83" i="1"/>
  <c r="F82" i="1"/>
  <c r="F84" i="1"/>
  <c r="F85" i="1"/>
  <c r="E2" i="1"/>
  <c r="E3" i="1" l="1"/>
  <c r="E4" i="1"/>
  <c r="E5" i="1"/>
  <c r="E6" i="1"/>
  <c r="E7" i="1"/>
  <c r="E8" i="1"/>
  <c r="E9" i="1"/>
  <c r="E10" i="1"/>
  <c r="E11" i="1"/>
  <c r="E12" i="1"/>
  <c r="E13" i="1"/>
  <c r="E15" i="1"/>
  <c r="E14" i="1"/>
  <c r="E16" i="1"/>
  <c r="E17" i="1"/>
  <c r="E18" i="1"/>
  <c r="E19" i="1"/>
  <c r="E20" i="1"/>
  <c r="E22" i="1"/>
  <c r="E21" i="1"/>
  <c r="E23" i="1"/>
  <c r="E24" i="1"/>
  <c r="E25" i="1"/>
  <c r="E27" i="1"/>
  <c r="E26" i="1"/>
  <c r="E29" i="1"/>
  <c r="E28" i="1"/>
  <c r="E30" i="1"/>
  <c r="E31" i="1"/>
  <c r="E33" i="1"/>
  <c r="E32" i="1"/>
  <c r="E35" i="1"/>
  <c r="E36" i="1"/>
  <c r="E37" i="1"/>
  <c r="E34" i="1"/>
  <c r="E39" i="1"/>
  <c r="E40" i="1"/>
  <c r="E41" i="1"/>
  <c r="E38" i="1"/>
  <c r="E42" i="1"/>
  <c r="E43" i="1"/>
  <c r="E44" i="1"/>
  <c r="E45" i="1"/>
  <c r="E46" i="1"/>
  <c r="E47" i="1"/>
  <c r="E50" i="1"/>
  <c r="E48" i="1"/>
  <c r="E51" i="1"/>
  <c r="E49" i="1"/>
  <c r="E52" i="1"/>
  <c r="E53" i="1"/>
  <c r="E56" i="1"/>
  <c r="E57" i="1"/>
  <c r="E58" i="1"/>
  <c r="E59" i="1"/>
  <c r="E60" i="1"/>
  <c r="E61" i="1"/>
  <c r="E54" i="1"/>
  <c r="E55" i="1"/>
  <c r="E62" i="1"/>
  <c r="E63" i="1"/>
  <c r="E64" i="1"/>
  <c r="E65" i="1"/>
  <c r="E68" i="1"/>
  <c r="E69" i="1"/>
  <c r="E70" i="1"/>
  <c r="E71" i="1"/>
  <c r="E72" i="1"/>
  <c r="E73" i="1"/>
  <c r="E74" i="1"/>
  <c r="E75" i="1"/>
  <c r="E76" i="1"/>
  <c r="E77" i="1"/>
  <c r="E79" i="1"/>
  <c r="E78" i="1"/>
  <c r="E80" i="1"/>
  <c r="E81" i="1"/>
  <c r="E83" i="1"/>
  <c r="E82" i="1"/>
  <c r="E84" i="1"/>
  <c r="E85" i="1"/>
  <c r="H10" i="13"/>
  <c r="I9" i="13"/>
  <c r="J9" i="13" s="1"/>
  <c r="H9" i="13"/>
  <c r="I11" i="13"/>
  <c r="C49" i="1"/>
  <c r="C48" i="1"/>
  <c r="C51" i="1"/>
  <c r="I10" i="13" l="1"/>
  <c r="J10" i="13" s="1"/>
  <c r="J11" i="13" s="1"/>
  <c r="I33" i="13"/>
  <c r="I27" i="13"/>
  <c r="I26" i="13"/>
  <c r="I25" i="13"/>
  <c r="I19" i="13"/>
  <c r="I18" i="13"/>
  <c r="I17" i="13"/>
  <c r="I32" i="13"/>
  <c r="I24" i="13"/>
  <c r="I16" i="13"/>
  <c r="I31" i="13"/>
  <c r="I23" i="13"/>
  <c r="I15" i="13"/>
  <c r="I30" i="13"/>
  <c r="I22" i="13"/>
  <c r="I14" i="13"/>
  <c r="I29" i="13"/>
  <c r="I21" i="13"/>
  <c r="I13" i="13"/>
  <c r="I28" i="13"/>
  <c r="I20" i="13"/>
  <c r="I12" i="13"/>
  <c r="E9" i="13"/>
  <c r="F9" i="13" s="1"/>
  <c r="D10" i="13"/>
  <c r="D9" i="13"/>
  <c r="E5" i="13"/>
  <c r="E7" i="13" s="1"/>
  <c r="J12" i="13" l="1"/>
  <c r="J13" i="13" s="1"/>
  <c r="J14" i="13" s="1"/>
  <c r="J15" i="13" s="1"/>
  <c r="J16" i="13" s="1"/>
  <c r="J17" i="13" s="1"/>
  <c r="J18" i="13" s="1"/>
  <c r="J19" i="13" s="1"/>
  <c r="J20" i="13" s="1"/>
  <c r="J21" i="13" s="1"/>
  <c r="J22" i="13" s="1"/>
  <c r="J23" i="13" s="1"/>
  <c r="J24" i="13" s="1"/>
  <c r="J25" i="13" s="1"/>
  <c r="J26" i="13" s="1"/>
  <c r="J27" i="13" s="1"/>
  <c r="J28" i="13" s="1"/>
  <c r="J29" i="13" s="1"/>
  <c r="J30" i="13" s="1"/>
  <c r="J31" i="13" s="1"/>
  <c r="J32" i="13" s="1"/>
  <c r="J33" i="13" s="1"/>
  <c r="E45" i="13"/>
  <c r="E18" i="13"/>
  <c r="E26" i="13"/>
  <c r="E34" i="13"/>
  <c r="E42" i="13"/>
  <c r="E14" i="13"/>
  <c r="E38" i="13"/>
  <c r="E32" i="13"/>
  <c r="E13" i="13"/>
  <c r="E19" i="13"/>
  <c r="E27" i="13"/>
  <c r="E35" i="13"/>
  <c r="E43" i="13"/>
  <c r="E15" i="13"/>
  <c r="E20" i="13"/>
  <c r="E28" i="13"/>
  <c r="E36" i="13"/>
  <c r="E44" i="13"/>
  <c r="E16" i="13"/>
  <c r="E30" i="13"/>
  <c r="E12" i="13"/>
  <c r="E41" i="13"/>
  <c r="E21" i="13"/>
  <c r="E29" i="13"/>
  <c r="E37" i="13"/>
  <c r="E17" i="13"/>
  <c r="E22" i="13"/>
  <c r="E40" i="13"/>
  <c r="E33" i="13"/>
  <c r="E23" i="13"/>
  <c r="E31" i="13"/>
  <c r="E39" i="13"/>
  <c r="E11" i="13"/>
  <c r="E10" i="13"/>
  <c r="F10" i="13" s="1"/>
  <c r="E24" i="13"/>
  <c r="E25" i="13"/>
  <c r="J85" i="1"/>
  <c r="G61" i="1"/>
  <c r="G60" i="1"/>
  <c r="H60" i="1" s="1"/>
  <c r="C36" i="1"/>
  <c r="C37" i="1"/>
  <c r="F11" i="13" l="1"/>
  <c r="F12" i="13" s="1"/>
  <c r="F13" i="13" s="1"/>
  <c r="F14" i="13" s="1"/>
  <c r="F15" i="13" s="1"/>
  <c r="F16" i="13" s="1"/>
  <c r="F17" i="13" s="1"/>
  <c r="F18" i="13" s="1"/>
  <c r="F19" i="13" s="1"/>
  <c r="F20" i="13" s="1"/>
  <c r="F21" i="13" s="1"/>
  <c r="F22" i="13" s="1"/>
  <c r="F23" i="13" s="1"/>
  <c r="F24" i="13" s="1"/>
  <c r="F25" i="13" s="1"/>
  <c r="F26" i="13" s="1"/>
  <c r="F27" i="13" s="1"/>
  <c r="F28" i="13" s="1"/>
  <c r="F29" i="13" s="1"/>
  <c r="F30" i="13" s="1"/>
  <c r="F31" i="13" s="1"/>
  <c r="F32" i="13" s="1"/>
  <c r="F33" i="13" s="1"/>
  <c r="F34" i="13" s="1"/>
  <c r="F35" i="13" s="1"/>
  <c r="F36" i="13" s="1"/>
  <c r="F37" i="13" s="1"/>
  <c r="F38" i="13" s="1"/>
  <c r="F39" i="13" s="1"/>
  <c r="F40" i="13" s="1"/>
  <c r="F41" i="13" s="1"/>
  <c r="F42" i="13" s="1"/>
  <c r="F43" i="13" s="1"/>
  <c r="F44" i="13" s="1"/>
  <c r="F45" i="13" s="1"/>
  <c r="J84" i="1"/>
  <c r="C85" i="1"/>
  <c r="C84" i="1"/>
  <c r="C82" i="1"/>
  <c r="C83" i="1"/>
  <c r="C41" i="1"/>
  <c r="C40" i="1"/>
  <c r="C11" i="1"/>
  <c r="C10" i="1"/>
  <c r="C7" i="1"/>
  <c r="C6" i="1"/>
  <c r="C8" i="1"/>
  <c r="H3" i="1" l="1"/>
  <c r="H16" i="1"/>
  <c r="H17" i="1"/>
  <c r="H9" i="1"/>
  <c r="G55" i="1"/>
  <c r="H55" i="1" s="1"/>
  <c r="G54" i="1"/>
  <c r="H54" i="1" s="1"/>
  <c r="G71" i="1"/>
  <c r="G73" i="1"/>
  <c r="G57" i="1"/>
  <c r="H57" i="1" s="1"/>
  <c r="G56" i="1"/>
  <c r="C58" i="1"/>
  <c r="G58" i="1"/>
  <c r="C59" i="1"/>
  <c r="G59" i="1"/>
  <c r="C61" i="1"/>
  <c r="C60" i="1"/>
  <c r="C81" i="1"/>
  <c r="C80" i="1"/>
  <c r="C79" i="1"/>
  <c r="C78" i="1"/>
  <c r="H59" i="1" l="1"/>
  <c r="H58" i="1"/>
  <c r="H61" i="1"/>
  <c r="C77" i="1"/>
  <c r="C76" i="1"/>
  <c r="C75" i="1"/>
  <c r="C74" i="1"/>
  <c r="C3" i="1"/>
  <c r="C2" i="1"/>
  <c r="C5" i="1"/>
  <c r="C4" i="1"/>
  <c r="C9" i="1"/>
  <c r="C13" i="1"/>
  <c r="C12" i="1"/>
  <c r="C15" i="1"/>
  <c r="C14" i="1"/>
  <c r="C16" i="1"/>
  <c r="C17" i="1"/>
  <c r="C19" i="1"/>
  <c r="C18" i="1"/>
  <c r="C20" i="1"/>
  <c r="C23" i="1"/>
  <c r="C22" i="1"/>
  <c r="C21" i="1"/>
  <c r="C25" i="1"/>
  <c r="C24" i="1"/>
  <c r="C27" i="1"/>
  <c r="C26" i="1"/>
  <c r="C29" i="1"/>
  <c r="C28" i="1"/>
  <c r="C30" i="1"/>
  <c r="C31" i="1"/>
  <c r="C32" i="1"/>
  <c r="C33" i="1"/>
  <c r="C35" i="1"/>
  <c r="C34" i="1"/>
  <c r="C39" i="1"/>
  <c r="C38" i="1"/>
  <c r="C42" i="1"/>
  <c r="C43" i="1"/>
  <c r="C44" i="1"/>
  <c r="C45" i="1"/>
  <c r="C46" i="1"/>
  <c r="C47" i="1"/>
  <c r="C50" i="1"/>
  <c r="C52" i="1"/>
  <c r="C53" i="1"/>
  <c r="C56" i="1"/>
  <c r="C55" i="1"/>
  <c r="C57" i="1"/>
  <c r="C54" i="1"/>
  <c r="C63" i="1"/>
  <c r="C62" i="1"/>
  <c r="C65" i="1"/>
  <c r="C64" i="1"/>
  <c r="C69" i="1"/>
  <c r="C68" i="1"/>
  <c r="C71" i="1"/>
  <c r="C70" i="1"/>
  <c r="C73" i="1"/>
  <c r="C72" i="1"/>
  <c r="G72" i="1"/>
  <c r="G70" i="1"/>
  <c r="H65" i="1"/>
  <c r="J53" i="1"/>
  <c r="J52" i="1"/>
  <c r="J47" i="1"/>
  <c r="J46" i="1"/>
  <c r="J45" i="1"/>
  <c r="J44" i="1"/>
  <c r="J43" i="1"/>
  <c r="J42" i="1"/>
  <c r="H12" i="1"/>
  <c r="H13" i="1"/>
  <c r="H56" i="1" l="1"/>
</calcChain>
</file>

<file path=xl/sharedStrings.xml><?xml version="1.0" encoding="utf-8"?>
<sst xmlns="http://schemas.openxmlformats.org/spreadsheetml/2006/main" count="2198" uniqueCount="1309">
  <si>
    <t>No</t>
  </si>
  <si>
    <t>Status</t>
  </si>
  <si>
    <t>Date</t>
  </si>
  <si>
    <t>Amount ($)</t>
  </si>
  <si>
    <t>Actual ($)</t>
  </si>
  <si>
    <t>RUB Amt</t>
  </si>
  <si>
    <t>Payee</t>
  </si>
  <si>
    <t>Document</t>
  </si>
  <si>
    <t>Type</t>
  </si>
  <si>
    <t>Category</t>
  </si>
  <si>
    <t>Subcategory</t>
  </si>
  <si>
    <t>Comments</t>
  </si>
  <si>
    <t>20-000001</t>
  </si>
  <si>
    <t>Commonwealth of Virginia State Corporation Commission</t>
  </si>
  <si>
    <t>Income Statement</t>
  </si>
  <si>
    <t>Expense</t>
  </si>
  <si>
    <t>Legal</t>
  </si>
  <si>
    <t>State</t>
  </si>
  <si>
    <t>Revenue</t>
  </si>
  <si>
    <t>Donations</t>
  </si>
  <si>
    <t>Expenses Paid</t>
  </si>
  <si>
    <t>21-000001</t>
  </si>
  <si>
    <t>GoDaddy.com</t>
  </si>
  <si>
    <t>Marketing</t>
  </si>
  <si>
    <t>Website</t>
  </si>
  <si>
    <t>21-000002</t>
  </si>
  <si>
    <t>Wix.com</t>
  </si>
  <si>
    <t>21-000003</t>
  </si>
  <si>
    <t>21-000004</t>
  </si>
  <si>
    <t>Balance Sheet</t>
  </si>
  <si>
    <t>Cash</t>
  </si>
  <si>
    <t>PayPal</t>
  </si>
  <si>
    <t>21-000005</t>
  </si>
  <si>
    <t>PayPal.com</t>
  </si>
  <si>
    <t>Fees</t>
  </si>
  <si>
    <t>21-000006</t>
  </si>
  <si>
    <t>21-000007</t>
  </si>
  <si>
    <t>RUB Cash</t>
  </si>
  <si>
    <t>Photography</t>
  </si>
  <si>
    <t>Art Therapy Photoshoot</t>
  </si>
  <si>
    <t>21-000008</t>
  </si>
  <si>
    <t>Printful.com</t>
  </si>
  <si>
    <t>Products</t>
  </si>
  <si>
    <t>Sample products</t>
  </si>
  <si>
    <t>21-000009</t>
  </si>
  <si>
    <t>CapitalOne</t>
  </si>
  <si>
    <t>Bank account deposit</t>
  </si>
  <si>
    <t>21-000010</t>
  </si>
  <si>
    <t>21-000011</t>
  </si>
  <si>
    <t>21-000012</t>
  </si>
  <si>
    <t>Amazon.com</t>
  </si>
  <si>
    <t>Office Supplies</t>
  </si>
  <si>
    <t>Electronics</t>
  </si>
  <si>
    <t>WiFi Range Extender</t>
  </si>
  <si>
    <t>21-000013</t>
  </si>
  <si>
    <t>21-000014</t>
  </si>
  <si>
    <t>21-000015</t>
  </si>
  <si>
    <t>21-000016</t>
  </si>
  <si>
    <t>21-000017</t>
  </si>
  <si>
    <t>21-000018</t>
  </si>
  <si>
    <t>21-000019</t>
  </si>
  <si>
    <t>21-000020</t>
  </si>
  <si>
    <t>Expenses</t>
  </si>
  <si>
    <t>Wages</t>
  </si>
  <si>
    <t>Salaries</t>
  </si>
  <si>
    <t>21-000021</t>
  </si>
  <si>
    <t>21-000022</t>
  </si>
  <si>
    <t>21-000024</t>
  </si>
  <si>
    <t>Papyrus Store</t>
  </si>
  <si>
    <t>Misc Supplies</t>
  </si>
  <si>
    <t>21-000025</t>
  </si>
  <si>
    <t>DNC Retail</t>
  </si>
  <si>
    <t>21-000026</t>
  </si>
  <si>
    <t>Avito.ru</t>
  </si>
  <si>
    <t>21-000027</t>
  </si>
  <si>
    <t>21-000028</t>
  </si>
  <si>
    <t>21-000029</t>
  </si>
  <si>
    <t>21-000030</t>
  </si>
  <si>
    <t>Receipt</t>
  </si>
  <si>
    <t xml:space="preserve">Invoice </t>
  </si>
  <si>
    <t>GEN Invoice
Paid</t>
  </si>
  <si>
    <t>Vendor 
Invoice Paid</t>
  </si>
  <si>
    <t>Complete</t>
  </si>
  <si>
    <t>Yes</t>
  </si>
  <si>
    <t>21-000023</t>
  </si>
  <si>
    <t>Programs</t>
  </si>
  <si>
    <t>Academics</t>
  </si>
  <si>
    <t>Sum of Actual ($)</t>
  </si>
  <si>
    <t>Row Labels</t>
  </si>
  <si>
    <t>Grand Total</t>
  </si>
  <si>
    <t>Statement</t>
  </si>
  <si>
    <t>CapOne</t>
  </si>
  <si>
    <t>Venmo.com</t>
  </si>
  <si>
    <t>Transfer</t>
  </si>
  <si>
    <t>21-000031</t>
  </si>
  <si>
    <t>Salaries Payable</t>
  </si>
  <si>
    <t>Expenses Payable</t>
  </si>
  <si>
    <t>Journal Entry</t>
  </si>
  <si>
    <t>[Ledger]</t>
  </si>
  <si>
    <t>Sum of RUB Amt</t>
  </si>
  <si>
    <t>Everything on the Income Statement Needs to be Positive</t>
  </si>
  <si>
    <t>D</t>
  </si>
  <si>
    <t>C</t>
  </si>
  <si>
    <t>Asset</t>
  </si>
  <si>
    <t>Debt</t>
  </si>
  <si>
    <t>Equity</t>
  </si>
  <si>
    <t>Liability</t>
  </si>
  <si>
    <t>RULES</t>
  </si>
  <si>
    <t>Journal Entries</t>
  </si>
  <si>
    <t>Wages Sample</t>
  </si>
  <si>
    <t xml:space="preserve">Expense </t>
  </si>
  <si>
    <t>Wage</t>
  </si>
  <si>
    <t>Salary Payable</t>
  </si>
  <si>
    <t>Prepaid Expense</t>
  </si>
  <si>
    <t>RECONCILE</t>
  </si>
  <si>
    <t>Accounts Receivable</t>
  </si>
  <si>
    <t>Months</t>
  </si>
  <si>
    <t>21-000032</t>
  </si>
  <si>
    <t>21-000033</t>
  </si>
  <si>
    <t>21-000034</t>
  </si>
  <si>
    <t>21-000035</t>
  </si>
  <si>
    <t>21-000036</t>
  </si>
  <si>
    <t>21-000037</t>
  </si>
  <si>
    <t>21-000038</t>
  </si>
  <si>
    <t>21-000039</t>
  </si>
  <si>
    <t>21-000040</t>
  </si>
  <si>
    <t>21-000041</t>
  </si>
  <si>
    <t>21-000042</t>
  </si>
  <si>
    <t>21-000043</t>
  </si>
  <si>
    <t>21-000044</t>
  </si>
  <si>
    <t>21-000045</t>
  </si>
  <si>
    <t>21-000046</t>
  </si>
  <si>
    <t>21-000047</t>
  </si>
  <si>
    <t>21-000048</t>
  </si>
  <si>
    <t>Project ID</t>
  </si>
  <si>
    <t>21-000049</t>
  </si>
  <si>
    <t>21-000050</t>
  </si>
  <si>
    <t>21-000051</t>
  </si>
  <si>
    <t>21-000052</t>
  </si>
  <si>
    <t>21-000053</t>
  </si>
  <si>
    <t>21-000054</t>
  </si>
  <si>
    <t>21-000055</t>
  </si>
  <si>
    <t>21-000056</t>
  </si>
  <si>
    <t>21-000057</t>
  </si>
  <si>
    <t>21-000058</t>
  </si>
  <si>
    <t>21-000059</t>
  </si>
  <si>
    <t>21-000060</t>
  </si>
  <si>
    <t>21-000061</t>
  </si>
  <si>
    <t>21-000062</t>
  </si>
  <si>
    <t>21-000063</t>
  </si>
  <si>
    <t>21-000064</t>
  </si>
  <si>
    <t>21-000065</t>
  </si>
  <si>
    <t>21-000066</t>
  </si>
  <si>
    <t>21-000067</t>
  </si>
  <si>
    <t>21-000068</t>
  </si>
  <si>
    <t>21-000069</t>
  </si>
  <si>
    <t>21-000070</t>
  </si>
  <si>
    <t>21-000071</t>
  </si>
  <si>
    <t>21-000072</t>
  </si>
  <si>
    <t>21-000073</t>
  </si>
  <si>
    <t>21-000074</t>
  </si>
  <si>
    <t>21-000075</t>
  </si>
  <si>
    <t>21-000076</t>
  </si>
  <si>
    <t>21-000077</t>
  </si>
  <si>
    <t>21-000078</t>
  </si>
  <si>
    <t>21-000079</t>
  </si>
  <si>
    <t>21-000080</t>
  </si>
  <si>
    <t>21-000081</t>
  </si>
  <si>
    <t>21-000082</t>
  </si>
  <si>
    <t>21-000083</t>
  </si>
  <si>
    <t>21-000084</t>
  </si>
  <si>
    <t>21-000085</t>
  </si>
  <si>
    <t>21-000086</t>
  </si>
  <si>
    <t>21-000087</t>
  </si>
  <si>
    <t>21-000088</t>
  </si>
  <si>
    <t>21-000089</t>
  </si>
  <si>
    <t>21-000090</t>
  </si>
  <si>
    <t>21-000091</t>
  </si>
  <si>
    <t>21-000092</t>
  </si>
  <si>
    <t>21-000093</t>
  </si>
  <si>
    <t>21-000094</t>
  </si>
  <si>
    <t>21-000095</t>
  </si>
  <si>
    <t>21-000096</t>
  </si>
  <si>
    <t>21-000097</t>
  </si>
  <si>
    <t>21-000098</t>
  </si>
  <si>
    <t>21-000099</t>
  </si>
  <si>
    <t>21-000100</t>
  </si>
  <si>
    <t>21-000101</t>
  </si>
  <si>
    <t>21-000102</t>
  </si>
  <si>
    <t>21-000103</t>
  </si>
  <si>
    <t>21-000104</t>
  </si>
  <si>
    <t>21-000105</t>
  </si>
  <si>
    <t>21-000106</t>
  </si>
  <si>
    <t>21-000107</t>
  </si>
  <si>
    <t>21-000108</t>
  </si>
  <si>
    <t>21-000109</t>
  </si>
  <si>
    <t>21-000110</t>
  </si>
  <si>
    <t>21-000111</t>
  </si>
  <si>
    <t>21-000112</t>
  </si>
  <si>
    <t>21-000113</t>
  </si>
  <si>
    <t>21-000114</t>
  </si>
  <si>
    <t>21-000115</t>
  </si>
  <si>
    <t>21-000116</t>
  </si>
  <si>
    <t>21-000117</t>
  </si>
  <si>
    <t>21-000118</t>
  </si>
  <si>
    <t>21-000119</t>
  </si>
  <si>
    <t>21-000120</t>
  </si>
  <si>
    <t>21-000121</t>
  </si>
  <si>
    <t>21-000122</t>
  </si>
  <si>
    <t>21-000123</t>
  </si>
  <si>
    <t>21-000124</t>
  </si>
  <si>
    <t>21-000125</t>
  </si>
  <si>
    <t>21-000126</t>
  </si>
  <si>
    <t>21-000127</t>
  </si>
  <si>
    <t>21-000128</t>
  </si>
  <si>
    <t>21-000129</t>
  </si>
  <si>
    <t>21-000130</t>
  </si>
  <si>
    <t>21-000131</t>
  </si>
  <si>
    <t>21-000132</t>
  </si>
  <si>
    <t>21-000133</t>
  </si>
  <si>
    <t>21-000134</t>
  </si>
  <si>
    <t>21-000135</t>
  </si>
  <si>
    <t>21-000136</t>
  </si>
  <si>
    <t>21-000137</t>
  </si>
  <si>
    <t>21-000138</t>
  </si>
  <si>
    <t>21-000139</t>
  </si>
  <si>
    <t>21-000140</t>
  </si>
  <si>
    <t>21-000141</t>
  </si>
  <si>
    <t>21-000142</t>
  </si>
  <si>
    <t>21-000143</t>
  </si>
  <si>
    <t>21-000144</t>
  </si>
  <si>
    <t>21-000145</t>
  </si>
  <si>
    <t>21-000146</t>
  </si>
  <si>
    <t>21-000147</t>
  </si>
  <si>
    <t>21-000148</t>
  </si>
  <si>
    <t>21-000149</t>
  </si>
  <si>
    <t>21-000150</t>
  </si>
  <si>
    <t>21-000151</t>
  </si>
  <si>
    <t>21-000152</t>
  </si>
  <si>
    <t>21-000153</t>
  </si>
  <si>
    <t>21-000154</t>
  </si>
  <si>
    <t>21-000155</t>
  </si>
  <si>
    <t>21-000156</t>
  </si>
  <si>
    <t>21-000157</t>
  </si>
  <si>
    <t>21-000158</t>
  </si>
  <si>
    <t>21-000159</t>
  </si>
  <si>
    <t>21-000160</t>
  </si>
  <si>
    <t>21-000161</t>
  </si>
  <si>
    <t>21-000162</t>
  </si>
  <si>
    <t>21-000163</t>
  </si>
  <si>
    <t>21-000164</t>
  </si>
  <si>
    <t>21-000165</t>
  </si>
  <si>
    <t>21-000166</t>
  </si>
  <si>
    <t>21-000167</t>
  </si>
  <si>
    <t>21-000168</t>
  </si>
  <si>
    <t>21-000169</t>
  </si>
  <si>
    <t>21-000170</t>
  </si>
  <si>
    <t>21-000171</t>
  </si>
  <si>
    <t>21-000172</t>
  </si>
  <si>
    <t>21-000173</t>
  </si>
  <si>
    <t>21-000174</t>
  </si>
  <si>
    <t>21-000175</t>
  </si>
  <si>
    <t>21-000176</t>
  </si>
  <si>
    <t>21-000177</t>
  </si>
  <si>
    <t>21-000178</t>
  </si>
  <si>
    <t>21-000179</t>
  </si>
  <si>
    <t>21-000180</t>
  </si>
  <si>
    <t>21-000181</t>
  </si>
  <si>
    <t>21-000182</t>
  </si>
  <si>
    <t>21-000183</t>
  </si>
  <si>
    <t>21-000184</t>
  </si>
  <si>
    <t>21-000185</t>
  </si>
  <si>
    <t>21-000186</t>
  </si>
  <si>
    <t>21-000187</t>
  </si>
  <si>
    <t>21-000188</t>
  </si>
  <si>
    <t>21-000189</t>
  </si>
  <si>
    <t>21-000190</t>
  </si>
  <si>
    <t>21-000191</t>
  </si>
  <si>
    <t>21-000192</t>
  </si>
  <si>
    <t>21-000193</t>
  </si>
  <si>
    <t>21-000194</t>
  </si>
  <si>
    <t>21-000195</t>
  </si>
  <si>
    <t>21-000196</t>
  </si>
  <si>
    <t>21-000197</t>
  </si>
  <si>
    <t>21-000198</t>
  </si>
  <si>
    <t>21-000199</t>
  </si>
  <si>
    <t>21-000200</t>
  </si>
  <si>
    <t>21-000201</t>
  </si>
  <si>
    <t>21-000202</t>
  </si>
  <si>
    <t>21-000203</t>
  </si>
  <si>
    <t>21-000204</t>
  </si>
  <si>
    <t>21-000205</t>
  </si>
  <si>
    <t>21-000206</t>
  </si>
  <si>
    <t>21-000207</t>
  </si>
  <si>
    <t>21-000208</t>
  </si>
  <si>
    <t>21-000209</t>
  </si>
  <si>
    <t>21-000210</t>
  </si>
  <si>
    <t>21-000211</t>
  </si>
  <si>
    <t>21-000212</t>
  </si>
  <si>
    <t>21-000213</t>
  </si>
  <si>
    <t>21-000214</t>
  </si>
  <si>
    <t>21-000215</t>
  </si>
  <si>
    <t>21-000216</t>
  </si>
  <si>
    <t>21-000217</t>
  </si>
  <si>
    <t>21-000218</t>
  </si>
  <si>
    <t>21-000219</t>
  </si>
  <si>
    <t>21-000220</t>
  </si>
  <si>
    <t>21-000221</t>
  </si>
  <si>
    <t>21-000222</t>
  </si>
  <si>
    <t>21-000223</t>
  </si>
  <si>
    <t>21-000224</t>
  </si>
  <si>
    <t>21-000225</t>
  </si>
  <si>
    <t>21-000226</t>
  </si>
  <si>
    <t>21-000227</t>
  </si>
  <si>
    <t>21-000228</t>
  </si>
  <si>
    <t>21-000229</t>
  </si>
  <si>
    <t>21-000230</t>
  </si>
  <si>
    <t>21-000231</t>
  </si>
  <si>
    <t>21-000232</t>
  </si>
  <si>
    <t>21-000233</t>
  </si>
  <si>
    <t>21-000234</t>
  </si>
  <si>
    <t>21-000235</t>
  </si>
  <si>
    <t>21-000236</t>
  </si>
  <si>
    <t>21-000237</t>
  </si>
  <si>
    <t>21-000238</t>
  </si>
  <si>
    <t>21-000239</t>
  </si>
  <si>
    <t>21-000240</t>
  </si>
  <si>
    <t>21-000241</t>
  </si>
  <si>
    <t>21-000242</t>
  </si>
  <si>
    <t>21-000243</t>
  </si>
  <si>
    <t>21-000244</t>
  </si>
  <si>
    <t>21-000245</t>
  </si>
  <si>
    <t>21-000246</t>
  </si>
  <si>
    <t>21-000247</t>
  </si>
  <si>
    <t>21-000248</t>
  </si>
  <si>
    <t>21-000249</t>
  </si>
  <si>
    <t>21-000250</t>
  </si>
  <si>
    <t>21-000251</t>
  </si>
  <si>
    <t>21-000252</t>
  </si>
  <si>
    <t>21-000253</t>
  </si>
  <si>
    <t>21-000254</t>
  </si>
  <si>
    <t>21-000255</t>
  </si>
  <si>
    <t>21-000256</t>
  </si>
  <si>
    <t>21-000257</t>
  </si>
  <si>
    <t>21-000258</t>
  </si>
  <si>
    <t>21-000259</t>
  </si>
  <si>
    <t>21-000260</t>
  </si>
  <si>
    <t>21-000261</t>
  </si>
  <si>
    <t>21-000262</t>
  </si>
  <si>
    <t>21-000263</t>
  </si>
  <si>
    <t>21-000264</t>
  </si>
  <si>
    <t>21-000265</t>
  </si>
  <si>
    <t>21-000266</t>
  </si>
  <si>
    <t>21-000267</t>
  </si>
  <si>
    <t>21-000268</t>
  </si>
  <si>
    <t>21-000269</t>
  </si>
  <si>
    <t>21-000270</t>
  </si>
  <si>
    <t>21-000271</t>
  </si>
  <si>
    <t>21-000272</t>
  </si>
  <si>
    <t>21-000273</t>
  </si>
  <si>
    <t>21-000274</t>
  </si>
  <si>
    <t>21-000275</t>
  </si>
  <si>
    <t>21-000276</t>
  </si>
  <si>
    <t>21-000277</t>
  </si>
  <si>
    <t>21-000278</t>
  </si>
  <si>
    <t>21-000279</t>
  </si>
  <si>
    <t>21-000280</t>
  </si>
  <si>
    <t>21-000281</t>
  </si>
  <si>
    <t>21-000282</t>
  </si>
  <si>
    <t>21-000283</t>
  </si>
  <si>
    <t>21-000284</t>
  </si>
  <si>
    <t>21-000285</t>
  </si>
  <si>
    <t>21-000286</t>
  </si>
  <si>
    <t>21-000287</t>
  </si>
  <si>
    <t>21-000288</t>
  </si>
  <si>
    <t>21-000289</t>
  </si>
  <si>
    <t>21-000290</t>
  </si>
  <si>
    <t>21-000291</t>
  </si>
  <si>
    <t>21-000292</t>
  </si>
  <si>
    <t>21-000293</t>
  </si>
  <si>
    <t>21-000294</t>
  </si>
  <si>
    <t>21-000295</t>
  </si>
  <si>
    <t>21-000296</t>
  </si>
  <si>
    <t>21-000297</t>
  </si>
  <si>
    <t>21-000298</t>
  </si>
  <si>
    <t>21-000299</t>
  </si>
  <si>
    <t>21-000300</t>
  </si>
  <si>
    <t>21-000301</t>
  </si>
  <si>
    <t>21-000302</t>
  </si>
  <si>
    <t>21-000303</t>
  </si>
  <si>
    <t>21-000304</t>
  </si>
  <si>
    <t>21-000305</t>
  </si>
  <si>
    <t>21-000306</t>
  </si>
  <si>
    <t>21-000307</t>
  </si>
  <si>
    <t>21-000308</t>
  </si>
  <si>
    <t>21-000309</t>
  </si>
  <si>
    <t>21-000310</t>
  </si>
  <si>
    <t>21-000311</t>
  </si>
  <si>
    <t>21-000312</t>
  </si>
  <si>
    <t>21-000313</t>
  </si>
  <si>
    <t>21-000314</t>
  </si>
  <si>
    <t>21-000315</t>
  </si>
  <si>
    <t>21-000316</t>
  </si>
  <si>
    <t>21-000317</t>
  </si>
  <si>
    <t>21-000318</t>
  </si>
  <si>
    <t>21-000319</t>
  </si>
  <si>
    <t>21-000320</t>
  </si>
  <si>
    <t>21-000321</t>
  </si>
  <si>
    <t>21-000322</t>
  </si>
  <si>
    <t>21-000323</t>
  </si>
  <si>
    <t>21-000324</t>
  </si>
  <si>
    <t>21-000325</t>
  </si>
  <si>
    <t>21-000326</t>
  </si>
  <si>
    <t>21-000327</t>
  </si>
  <si>
    <t>21-000328</t>
  </si>
  <si>
    <t>21-000329</t>
  </si>
  <si>
    <t>21-000330</t>
  </si>
  <si>
    <t>21-000331</t>
  </si>
  <si>
    <t>21-000332</t>
  </si>
  <si>
    <t>21-000333</t>
  </si>
  <si>
    <t>21-000334</t>
  </si>
  <si>
    <t>21-000335</t>
  </si>
  <si>
    <t>21-000336</t>
  </si>
  <si>
    <t>21-000337</t>
  </si>
  <si>
    <t>21-000338</t>
  </si>
  <si>
    <t>21-000339</t>
  </si>
  <si>
    <t>21-000340</t>
  </si>
  <si>
    <t>21-000341</t>
  </si>
  <si>
    <t>21-000342</t>
  </si>
  <si>
    <t>21-000343</t>
  </si>
  <si>
    <t>21-000344</t>
  </si>
  <si>
    <t>21-000345</t>
  </si>
  <si>
    <t>21-000346</t>
  </si>
  <si>
    <t>21-000347</t>
  </si>
  <si>
    <t>21-000348</t>
  </si>
  <si>
    <t>21-000349</t>
  </si>
  <si>
    <t>21-000350</t>
  </si>
  <si>
    <t>21-000351</t>
  </si>
  <si>
    <t>21-000352</t>
  </si>
  <si>
    <t>21-000353</t>
  </si>
  <si>
    <t>21-000354</t>
  </si>
  <si>
    <t>Provider</t>
  </si>
  <si>
    <t>Date Acquired</t>
  </si>
  <si>
    <t>Date Expired</t>
  </si>
  <si>
    <t>Total Amount</t>
  </si>
  <si>
    <t>Monthly Amount</t>
  </si>
  <si>
    <t>RENEW</t>
  </si>
  <si>
    <t>In Kind Contributions</t>
  </si>
  <si>
    <t>Total</t>
  </si>
  <si>
    <t>May</t>
  </si>
  <si>
    <t>Column Labels</t>
  </si>
  <si>
    <t>(Multiple Items)</t>
  </si>
  <si>
    <t>Detail</t>
  </si>
  <si>
    <t>RUB/$</t>
  </si>
  <si>
    <t>General Donation</t>
  </si>
  <si>
    <t>Unrestricted Donations</t>
  </si>
  <si>
    <t>Quantity</t>
  </si>
  <si>
    <t>BALANCE SHEET</t>
  </si>
  <si>
    <t>PROGRAM LOANS</t>
  </si>
  <si>
    <t>Expected Donations</t>
  </si>
  <si>
    <t>Available Budget by Project</t>
  </si>
  <si>
    <t>Direct Program Expense</t>
  </si>
  <si>
    <t>Program Coordinator</t>
  </si>
  <si>
    <t>GoDaddy</t>
  </si>
  <si>
    <t>Wix</t>
  </si>
  <si>
    <t>Samples</t>
  </si>
  <si>
    <t>BALANCE SHEET - PREPAID</t>
  </si>
  <si>
    <t>36 months</t>
  </si>
  <si>
    <t>Sum of Quantity</t>
  </si>
  <si>
    <t>Programs Payable</t>
  </si>
  <si>
    <t>From</t>
  </si>
  <si>
    <t>To</t>
  </si>
  <si>
    <t>Month</t>
  </si>
  <si>
    <t>Year</t>
  </si>
  <si>
    <t>December</t>
  </si>
  <si>
    <t>January</t>
  </si>
  <si>
    <t>February</t>
  </si>
  <si>
    <t>March</t>
  </si>
  <si>
    <t>April</t>
  </si>
  <si>
    <t>June</t>
  </si>
  <si>
    <t>July</t>
  </si>
  <si>
    <t>August</t>
  </si>
  <si>
    <t>September</t>
  </si>
  <si>
    <t>October</t>
  </si>
  <si>
    <t>November</t>
  </si>
  <si>
    <t>All Donations</t>
  </si>
  <si>
    <t>21-000355</t>
  </si>
  <si>
    <t>21-000356</t>
  </si>
  <si>
    <t>21-000357</t>
  </si>
  <si>
    <t>21-000358</t>
  </si>
  <si>
    <t>21-000359</t>
  </si>
  <si>
    <t>21-000360</t>
  </si>
  <si>
    <t>21-000361</t>
  </si>
  <si>
    <t>21-000362</t>
  </si>
  <si>
    <t>21-000363</t>
  </si>
  <si>
    <t>21-000364</t>
  </si>
  <si>
    <t>21-000365</t>
  </si>
  <si>
    <t>21-000366</t>
  </si>
  <si>
    <t>21-000367</t>
  </si>
  <si>
    <t>21-000368</t>
  </si>
  <si>
    <t>21-000369</t>
  </si>
  <si>
    <t>21-000370</t>
  </si>
  <si>
    <t>21-000371</t>
  </si>
  <si>
    <t>21-000372</t>
  </si>
  <si>
    <t>21-000373</t>
  </si>
  <si>
    <t>21-000374</t>
  </si>
  <si>
    <t>21-000375</t>
  </si>
  <si>
    <t>21-000376</t>
  </si>
  <si>
    <t>21-000377</t>
  </si>
  <si>
    <t>21-000378</t>
  </si>
  <si>
    <t>21-000379</t>
  </si>
  <si>
    <t>21-000380</t>
  </si>
  <si>
    <t>21-000381</t>
  </si>
  <si>
    <t>21-000382</t>
  </si>
  <si>
    <t>21-000383</t>
  </si>
  <si>
    <t>21-000384</t>
  </si>
  <si>
    <t>21-000385</t>
  </si>
  <si>
    <t>21-000386</t>
  </si>
  <si>
    <t>21-000387</t>
  </si>
  <si>
    <t>21-000388</t>
  </si>
  <si>
    <t>21-000389</t>
  </si>
  <si>
    <t>21-000390</t>
  </si>
  <si>
    <t>21-000391</t>
  </si>
  <si>
    <t>21-000392</t>
  </si>
  <si>
    <t>21-000393</t>
  </si>
  <si>
    <t>21-000394</t>
  </si>
  <si>
    <t>21-000395</t>
  </si>
  <si>
    <t>21-000396</t>
  </si>
  <si>
    <t>21-000397</t>
  </si>
  <si>
    <t>21-000398</t>
  </si>
  <si>
    <t>21-000399</t>
  </si>
  <si>
    <t>21-000400</t>
  </si>
  <si>
    <t>21-000401</t>
  </si>
  <si>
    <t>21-000402</t>
  </si>
  <si>
    <t>21-000403</t>
  </si>
  <si>
    <t>21-000404</t>
  </si>
  <si>
    <t>21-000405</t>
  </si>
  <si>
    <t>21-000406</t>
  </si>
  <si>
    <t>21-000407</t>
  </si>
  <si>
    <t>21-000408</t>
  </si>
  <si>
    <t>21-000409</t>
  </si>
  <si>
    <t>21-000410</t>
  </si>
  <si>
    <t>21-000411</t>
  </si>
  <si>
    <t>21-000412</t>
  </si>
  <si>
    <t>21-000413</t>
  </si>
  <si>
    <t>21-000414</t>
  </si>
  <si>
    <t>21-000415</t>
  </si>
  <si>
    <t>21-000416</t>
  </si>
  <si>
    <t>21-000417</t>
  </si>
  <si>
    <t>21-000418</t>
  </si>
  <si>
    <t>21-000419</t>
  </si>
  <si>
    <t>21-000420</t>
  </si>
  <si>
    <t>Balance Sheet Projection</t>
  </si>
  <si>
    <t>INCOME STATEMENT</t>
  </si>
  <si>
    <t>(All)</t>
  </si>
  <si>
    <t>Total Sum of Actual ($)</t>
  </si>
  <si>
    <t>Total Sum of RUB Amt</t>
  </si>
  <si>
    <t>22-000001</t>
  </si>
  <si>
    <t>22-000002</t>
  </si>
  <si>
    <t>22-000003</t>
  </si>
  <si>
    <t>22-000004</t>
  </si>
  <si>
    <t>22-000005</t>
  </si>
  <si>
    <t>22-000006</t>
  </si>
  <si>
    <t>22-000007</t>
  </si>
  <si>
    <t>22-000008</t>
  </si>
  <si>
    <t>22-000009</t>
  </si>
  <si>
    <t>22-000010</t>
  </si>
  <si>
    <t>22-000011</t>
  </si>
  <si>
    <t>22-000012</t>
  </si>
  <si>
    <t>22-000013</t>
  </si>
  <si>
    <t>22-000014</t>
  </si>
  <si>
    <t>22-000015</t>
  </si>
  <si>
    <t>22-000016</t>
  </si>
  <si>
    <t>22-000017</t>
  </si>
  <si>
    <t>22-000018</t>
  </si>
  <si>
    <t>22-000019</t>
  </si>
  <si>
    <t>22-000020</t>
  </si>
  <si>
    <t>22-000021</t>
  </si>
  <si>
    <t>22-000022</t>
  </si>
  <si>
    <t>22-000023</t>
  </si>
  <si>
    <t>22-000024</t>
  </si>
  <si>
    <t>22-000025</t>
  </si>
  <si>
    <t>22-000026</t>
  </si>
  <si>
    <t>22-000027</t>
  </si>
  <si>
    <t>22-000028</t>
  </si>
  <si>
    <t>22-000029</t>
  </si>
  <si>
    <t>22-000030</t>
  </si>
  <si>
    <t>22-000031</t>
  </si>
  <si>
    <t>22-000032</t>
  </si>
  <si>
    <t>22-000033</t>
  </si>
  <si>
    <t>22-000034</t>
  </si>
  <si>
    <t>22-000035</t>
  </si>
  <si>
    <t>22-000036</t>
  </si>
  <si>
    <t>22-000037</t>
  </si>
  <si>
    <t>22-000038</t>
  </si>
  <si>
    <t>22-000039</t>
  </si>
  <si>
    <t>22-000040</t>
  </si>
  <si>
    <t>22-000041</t>
  </si>
  <si>
    <t>22-000042</t>
  </si>
  <si>
    <t>22-000043</t>
  </si>
  <si>
    <t>22-000044</t>
  </si>
  <si>
    <t>22-000045</t>
  </si>
  <si>
    <t>22-000046</t>
  </si>
  <si>
    <t>22-000047</t>
  </si>
  <si>
    <t>22-000048</t>
  </si>
  <si>
    <t>22-000049</t>
  </si>
  <si>
    <t>22-000050</t>
  </si>
  <si>
    <t>22-000051</t>
  </si>
  <si>
    <t>22-000052</t>
  </si>
  <si>
    <t>22-000053</t>
  </si>
  <si>
    <t>22-000054</t>
  </si>
  <si>
    <t>22-000055</t>
  </si>
  <si>
    <t>22-000056</t>
  </si>
  <si>
    <t>22-000057</t>
  </si>
  <si>
    <t>22-000058</t>
  </si>
  <si>
    <t>22-000059</t>
  </si>
  <si>
    <t>22-000060</t>
  </si>
  <si>
    <t>22-000061</t>
  </si>
  <si>
    <t>22-000062</t>
  </si>
  <si>
    <t>22-000063</t>
  </si>
  <si>
    <t>22-000064</t>
  </si>
  <si>
    <t>22-000065</t>
  </si>
  <si>
    <t>22-000066</t>
  </si>
  <si>
    <t>22-000067</t>
  </si>
  <si>
    <t>22-000068</t>
  </si>
  <si>
    <t>22-000069</t>
  </si>
  <si>
    <t>22-000070</t>
  </si>
  <si>
    <t>22-000071</t>
  </si>
  <si>
    <t>22-000072</t>
  </si>
  <si>
    <t>22-000073</t>
  </si>
  <si>
    <t>22-000074</t>
  </si>
  <si>
    <t>22-000075</t>
  </si>
  <si>
    <t>22-000076</t>
  </si>
  <si>
    <t>22-000077</t>
  </si>
  <si>
    <t>22-000078</t>
  </si>
  <si>
    <t>22-000079</t>
  </si>
  <si>
    <t>22-000080</t>
  </si>
  <si>
    <t>22-000081</t>
  </si>
  <si>
    <t>22-000082</t>
  </si>
  <si>
    <t>22-000083</t>
  </si>
  <si>
    <t>22-000084</t>
  </si>
  <si>
    <t>22-000085</t>
  </si>
  <si>
    <t>22-000086</t>
  </si>
  <si>
    <t>22-000087</t>
  </si>
  <si>
    <t>22-000088</t>
  </si>
  <si>
    <t>22-000089</t>
  </si>
  <si>
    <t>22-000090</t>
  </si>
  <si>
    <t>22-000091</t>
  </si>
  <si>
    <t>22-000092</t>
  </si>
  <si>
    <t>22-000093</t>
  </si>
  <si>
    <t>22-000094</t>
  </si>
  <si>
    <t>22-000095</t>
  </si>
  <si>
    <t>22-000096</t>
  </si>
  <si>
    <t>22-000097</t>
  </si>
  <si>
    <t>22-000098</t>
  </si>
  <si>
    <t>22-000099</t>
  </si>
  <si>
    <t>22-000100</t>
  </si>
  <si>
    <t>22-000101</t>
  </si>
  <si>
    <t>22-000102</t>
  </si>
  <si>
    <t>22-000103</t>
  </si>
  <si>
    <t>22-000104</t>
  </si>
  <si>
    <t>22-000105</t>
  </si>
  <si>
    <t>22-000106</t>
  </si>
  <si>
    <t>22-000107</t>
  </si>
  <si>
    <t>22-000108</t>
  </si>
  <si>
    <t>22-000109</t>
  </si>
  <si>
    <t>22-000110</t>
  </si>
  <si>
    <t>22-000111</t>
  </si>
  <si>
    <t>22-000112</t>
  </si>
  <si>
    <t>22-000113</t>
  </si>
  <si>
    <t>22-000114</t>
  </si>
  <si>
    <t>22-000115</t>
  </si>
  <si>
    <t>22-000116</t>
  </si>
  <si>
    <t>22-000117</t>
  </si>
  <si>
    <t>22-000118</t>
  </si>
  <si>
    <t>22-000119</t>
  </si>
  <si>
    <t>22-000120</t>
  </si>
  <si>
    <t>22-000121</t>
  </si>
  <si>
    <t>22-000122</t>
  </si>
  <si>
    <t>22-000123</t>
  </si>
  <si>
    <t>22-000124</t>
  </si>
  <si>
    <t>22-000125</t>
  </si>
  <si>
    <t>22-000126</t>
  </si>
  <si>
    <t>22-000127</t>
  </si>
  <si>
    <t>22-000128</t>
  </si>
  <si>
    <t>22-000129</t>
  </si>
  <si>
    <t>22-000130</t>
  </si>
  <si>
    <t>22-000131</t>
  </si>
  <si>
    <t>22-000132</t>
  </si>
  <si>
    <t>22-000133</t>
  </si>
  <si>
    <t>22-000134</t>
  </si>
  <si>
    <t>22-000135</t>
  </si>
  <si>
    <t>22-000136</t>
  </si>
  <si>
    <t>22-000137</t>
  </si>
  <si>
    <t>22-000138</t>
  </si>
  <si>
    <t>22-000139</t>
  </si>
  <si>
    <t>22-000140</t>
  </si>
  <si>
    <t>22-000141</t>
  </si>
  <si>
    <t>22-000142</t>
  </si>
  <si>
    <t>22-000143</t>
  </si>
  <si>
    <t>22-000144</t>
  </si>
  <si>
    <t>22-000145</t>
  </si>
  <si>
    <t>22-000146</t>
  </si>
  <si>
    <t>22-000147</t>
  </si>
  <si>
    <t>22-000148</t>
  </si>
  <si>
    <t>22-000149</t>
  </si>
  <si>
    <t>22-000150</t>
  </si>
  <si>
    <t>22-000151</t>
  </si>
  <si>
    <t>22-000152</t>
  </si>
  <si>
    <t>22-000153</t>
  </si>
  <si>
    <t>22-000154</t>
  </si>
  <si>
    <t>22-000155</t>
  </si>
  <si>
    <t>22-000156</t>
  </si>
  <si>
    <t>22-000157</t>
  </si>
  <si>
    <t>22-000158</t>
  </si>
  <si>
    <t>22-000159</t>
  </si>
  <si>
    <t>22-000160</t>
  </si>
  <si>
    <t>22-000161</t>
  </si>
  <si>
    <t>22-000162</t>
  </si>
  <si>
    <t>22-000163</t>
  </si>
  <si>
    <t>22-000164</t>
  </si>
  <si>
    <t>22-000165</t>
  </si>
  <si>
    <t>22-000166</t>
  </si>
  <si>
    <t>22-000167</t>
  </si>
  <si>
    <t>22-000168</t>
  </si>
  <si>
    <t>22-000169</t>
  </si>
  <si>
    <t>22-000170</t>
  </si>
  <si>
    <t>22-000171</t>
  </si>
  <si>
    <t>22-000172</t>
  </si>
  <si>
    <t>22-000173</t>
  </si>
  <si>
    <t>22-000174</t>
  </si>
  <si>
    <t>22-000175</t>
  </si>
  <si>
    <t>22-000176</t>
  </si>
  <si>
    <t>22-000177</t>
  </si>
  <si>
    <t>22-000178</t>
  </si>
  <si>
    <t>22-000179</t>
  </si>
  <si>
    <t>22-000180</t>
  </si>
  <si>
    <t>22-000181</t>
  </si>
  <si>
    <t>22-000182</t>
  </si>
  <si>
    <t>22-000183</t>
  </si>
  <si>
    <t>22-000184</t>
  </si>
  <si>
    <t>22-000185</t>
  </si>
  <si>
    <t>22-000186</t>
  </si>
  <si>
    <t>22-000187</t>
  </si>
  <si>
    <t>22-000188</t>
  </si>
  <si>
    <t>22-000189</t>
  </si>
  <si>
    <t>22-000190</t>
  </si>
  <si>
    <t>22-000191</t>
  </si>
  <si>
    <t>22-000192</t>
  </si>
  <si>
    <t>22-000193</t>
  </si>
  <si>
    <t>22-000194</t>
  </si>
  <si>
    <t>22-000195</t>
  </si>
  <si>
    <t>22-000196</t>
  </si>
  <si>
    <t>22-000197</t>
  </si>
  <si>
    <t>22-000198</t>
  </si>
  <si>
    <t>22-000199</t>
  </si>
  <si>
    <t>22-000200</t>
  </si>
  <si>
    <t>22-000201</t>
  </si>
  <si>
    <t>22-000202</t>
  </si>
  <si>
    <t>22-000203</t>
  </si>
  <si>
    <t>22-000204</t>
  </si>
  <si>
    <t>22-000205</t>
  </si>
  <si>
    <t>22-000206</t>
  </si>
  <si>
    <t>22-000207</t>
  </si>
  <si>
    <t>22-000208</t>
  </si>
  <si>
    <t>22-000209</t>
  </si>
  <si>
    <t>22-000210</t>
  </si>
  <si>
    <t>22-000211</t>
  </si>
  <si>
    <t>22-000212</t>
  </si>
  <si>
    <t>22-000213</t>
  </si>
  <si>
    <t>22-000214</t>
  </si>
  <si>
    <t>22-000215</t>
  </si>
  <si>
    <t>22-000216</t>
  </si>
  <si>
    <t>22-000217</t>
  </si>
  <si>
    <t>22-000218</t>
  </si>
  <si>
    <t>22-000219</t>
  </si>
  <si>
    <t>22-000220</t>
  </si>
  <si>
    <t>22-000221</t>
  </si>
  <si>
    <t>22-000222</t>
  </si>
  <si>
    <t>22-000223</t>
  </si>
  <si>
    <t>22-000224</t>
  </si>
  <si>
    <t>22-000225</t>
  </si>
  <si>
    <t>22-000226</t>
  </si>
  <si>
    <t>22-000227</t>
  </si>
  <si>
    <t>22-000228</t>
  </si>
  <si>
    <t>22-000229</t>
  </si>
  <si>
    <t>22-000230</t>
  </si>
  <si>
    <t>22-000231</t>
  </si>
  <si>
    <t>22-000232</t>
  </si>
  <si>
    <t>22-000233</t>
  </si>
  <si>
    <t>22-000234</t>
  </si>
  <si>
    <t>22-000235</t>
  </si>
  <si>
    <t>22-000236</t>
  </si>
  <si>
    <t>22-000237</t>
  </si>
  <si>
    <t>22-000238</t>
  </si>
  <si>
    <t>22-000239</t>
  </si>
  <si>
    <t>22-000240</t>
  </si>
  <si>
    <t>22-000241</t>
  </si>
  <si>
    <t>22-000242</t>
  </si>
  <si>
    <t>22-000243</t>
  </si>
  <si>
    <t>22-000244</t>
  </si>
  <si>
    <t>22-000245</t>
  </si>
  <si>
    <t>22-000246</t>
  </si>
  <si>
    <t>22-000247</t>
  </si>
  <si>
    <t>22-000248</t>
  </si>
  <si>
    <t>22-000249</t>
  </si>
  <si>
    <t>22-000250</t>
  </si>
  <si>
    <t>22-000251</t>
  </si>
  <si>
    <t>22-000252</t>
  </si>
  <si>
    <t>22-000253</t>
  </si>
  <si>
    <t>22-000254</t>
  </si>
  <si>
    <t>22-000255</t>
  </si>
  <si>
    <t>22-000256</t>
  </si>
  <si>
    <t>22-000257</t>
  </si>
  <si>
    <t>22-000258</t>
  </si>
  <si>
    <t>22-000259</t>
  </si>
  <si>
    <t>22-000260</t>
  </si>
  <si>
    <t>22-000261</t>
  </si>
  <si>
    <t>22-000262</t>
  </si>
  <si>
    <t>22-000263</t>
  </si>
  <si>
    <t>22-000264</t>
  </si>
  <si>
    <t>22-000265</t>
  </si>
  <si>
    <t>22-000266</t>
  </si>
  <si>
    <t>22-000267</t>
  </si>
  <si>
    <t>22-000268</t>
  </si>
  <si>
    <t>22-000269</t>
  </si>
  <si>
    <t>22-000270</t>
  </si>
  <si>
    <t>22-000271</t>
  </si>
  <si>
    <t>22-000272</t>
  </si>
  <si>
    <t>22-000273</t>
  </si>
  <si>
    <t>22-000274</t>
  </si>
  <si>
    <t>22-000275</t>
  </si>
  <si>
    <t>22-000276</t>
  </si>
  <si>
    <t>22-000277</t>
  </si>
  <si>
    <t>22-000278</t>
  </si>
  <si>
    <t>22-000279</t>
  </si>
  <si>
    <t>22-000280</t>
  </si>
  <si>
    <t>22-000281</t>
  </si>
  <si>
    <t>22-000282</t>
  </si>
  <si>
    <t>22-000283</t>
  </si>
  <si>
    <t>22-000284</t>
  </si>
  <si>
    <t>22-000285</t>
  </si>
  <si>
    <t>22-000286</t>
  </si>
  <si>
    <t>22-000287</t>
  </si>
  <si>
    <t>22-000288</t>
  </si>
  <si>
    <t>22-000289</t>
  </si>
  <si>
    <t>22-000290</t>
  </si>
  <si>
    <t>22-000291</t>
  </si>
  <si>
    <t>22-000292</t>
  </si>
  <si>
    <t>22-000293</t>
  </si>
  <si>
    <t>22-000294</t>
  </si>
  <si>
    <t>22-000295</t>
  </si>
  <si>
    <t>22-000296</t>
  </si>
  <si>
    <t>22-000297</t>
  </si>
  <si>
    <t>22-000298</t>
  </si>
  <si>
    <t>22-000299</t>
  </si>
  <si>
    <t>22-000300</t>
  </si>
  <si>
    <t>22-000301</t>
  </si>
  <si>
    <t>22-000302</t>
  </si>
  <si>
    <t>22-000303</t>
  </si>
  <si>
    <t>22-000304</t>
  </si>
  <si>
    <t>22-000305</t>
  </si>
  <si>
    <t>22-000306</t>
  </si>
  <si>
    <t>22-000307</t>
  </si>
  <si>
    <t>22-000308</t>
  </si>
  <si>
    <t>22-000309</t>
  </si>
  <si>
    <t>22-000310</t>
  </si>
  <si>
    <t>22-000311</t>
  </si>
  <si>
    <t>22-000312</t>
  </si>
  <si>
    <t>22-000313</t>
  </si>
  <si>
    <t>22-000314</t>
  </si>
  <si>
    <t>22-000315</t>
  </si>
  <si>
    <t>22-000316</t>
  </si>
  <si>
    <t>22-000317</t>
  </si>
  <si>
    <t>22-000318</t>
  </si>
  <si>
    <t>22-000319</t>
  </si>
  <si>
    <t>22-000320</t>
  </si>
  <si>
    <t>22-000321</t>
  </si>
  <si>
    <t>22-000322</t>
  </si>
  <si>
    <t>22-000323</t>
  </si>
  <si>
    <t>22-000324</t>
  </si>
  <si>
    <t>22-000325</t>
  </si>
  <si>
    <t>22-000326</t>
  </si>
  <si>
    <t>22-000327</t>
  </si>
  <si>
    <t>22-000328</t>
  </si>
  <si>
    <t>22-000329</t>
  </si>
  <si>
    <t>22-000330</t>
  </si>
  <si>
    <t>22-000331</t>
  </si>
  <si>
    <t>22-000332</t>
  </si>
  <si>
    <t>22-000333</t>
  </si>
  <si>
    <t>22-000334</t>
  </si>
  <si>
    <t>22-000335</t>
  </si>
  <si>
    <t>22-000336</t>
  </si>
  <si>
    <t>22-000337</t>
  </si>
  <si>
    <t>22-000338</t>
  </si>
  <si>
    <t>22-000339</t>
  </si>
  <si>
    <t>22-000340</t>
  </si>
  <si>
    <t>22-000341</t>
  </si>
  <si>
    <t>22-000342</t>
  </si>
  <si>
    <t>22-000343</t>
  </si>
  <si>
    <t>22-000344</t>
  </si>
  <si>
    <t>22-000345</t>
  </si>
  <si>
    <t>22-000346</t>
  </si>
  <si>
    <t>22-000347</t>
  </si>
  <si>
    <t>22-000348</t>
  </si>
  <si>
    <t>22-000349</t>
  </si>
  <si>
    <t>22-000350</t>
  </si>
  <si>
    <t>22-000351</t>
  </si>
  <si>
    <t>22-000352</t>
  </si>
  <si>
    <t>22-000353</t>
  </si>
  <si>
    <t>22-000354</t>
  </si>
  <si>
    <t>22-000355</t>
  </si>
  <si>
    <t>22-000356</t>
  </si>
  <si>
    <t>22-000357</t>
  </si>
  <si>
    <t>22-000358</t>
  </si>
  <si>
    <t>22-000359</t>
  </si>
  <si>
    <t>22-000360</t>
  </si>
  <si>
    <t>22-000361</t>
  </si>
  <si>
    <t>22-000362</t>
  </si>
  <si>
    <t>22-000363</t>
  </si>
  <si>
    <t>22-000364</t>
  </si>
  <si>
    <t>22-000365</t>
  </si>
  <si>
    <t>22-000366</t>
  </si>
  <si>
    <t>22-000367</t>
  </si>
  <si>
    <t>22-000368</t>
  </si>
  <si>
    <t>22-000369</t>
  </si>
  <si>
    <t>22-000370</t>
  </si>
  <si>
    <t>22-000371</t>
  </si>
  <si>
    <t>22-000372</t>
  </si>
  <si>
    <t>22-000373</t>
  </si>
  <si>
    <t>22-000374</t>
  </si>
  <si>
    <t>22-000375</t>
  </si>
  <si>
    <t>22-000376</t>
  </si>
  <si>
    <t>22-000377</t>
  </si>
  <si>
    <t>22-000378</t>
  </si>
  <si>
    <t>22-000379</t>
  </si>
  <si>
    <t>22-000380</t>
  </si>
  <si>
    <t>22-000381</t>
  </si>
  <si>
    <t>22-000382</t>
  </si>
  <si>
    <t>22-000383</t>
  </si>
  <si>
    <t>22-000384</t>
  </si>
  <si>
    <t>22-000385</t>
  </si>
  <si>
    <t>22-000386</t>
  </si>
  <si>
    <t>22-000387</t>
  </si>
  <si>
    <t>22-000388</t>
  </si>
  <si>
    <t>22-000389</t>
  </si>
  <si>
    <t>22-000390</t>
  </si>
  <si>
    <t>22-000391</t>
  </si>
  <si>
    <t>22-000392</t>
  </si>
  <si>
    <t>22-000393</t>
  </si>
  <si>
    <t>22-000394</t>
  </si>
  <si>
    <t>22-000395</t>
  </si>
  <si>
    <t>22-000396</t>
  </si>
  <si>
    <t>22-000397</t>
  </si>
  <si>
    <t>22-000398</t>
  </si>
  <si>
    <t>22-000399</t>
  </si>
  <si>
    <t>22-000400</t>
  </si>
  <si>
    <t>22-000401</t>
  </si>
  <si>
    <t>22-000402</t>
  </si>
  <si>
    <t>22-000403</t>
  </si>
  <si>
    <t>22-000404</t>
  </si>
  <si>
    <t>22-000405</t>
  </si>
  <si>
    <t>22-000406</t>
  </si>
  <si>
    <t>22-000407</t>
  </si>
  <si>
    <t>22-000408</t>
  </si>
  <si>
    <t>22-000409</t>
  </si>
  <si>
    <t>22-000410</t>
  </si>
  <si>
    <t>22-000411</t>
  </si>
  <si>
    <t>22-000412</t>
  </si>
  <si>
    <t>22-000413</t>
  </si>
  <si>
    <t>22-000414</t>
  </si>
  <si>
    <t>22-000415</t>
  </si>
  <si>
    <t>22-000416</t>
  </si>
  <si>
    <t>22-000417</t>
  </si>
  <si>
    <t>22-000418</t>
  </si>
  <si>
    <t>22-000419</t>
  </si>
  <si>
    <t>22-000420</t>
  </si>
  <si>
    <t>22-000421</t>
  </si>
  <si>
    <t>22-000422</t>
  </si>
  <si>
    <t>22-000423</t>
  </si>
  <si>
    <t>22-000424</t>
  </si>
  <si>
    <t>22-000425</t>
  </si>
  <si>
    <t>22-000426</t>
  </si>
  <si>
    <t>22-000427</t>
  </si>
  <si>
    <t>22-000428</t>
  </si>
  <si>
    <t>22-000429</t>
  </si>
  <si>
    <t>22-000430</t>
  </si>
  <si>
    <t>22-000431</t>
  </si>
  <si>
    <t>22-000432</t>
  </si>
  <si>
    <t>22-000433</t>
  </si>
  <si>
    <t>22-000434</t>
  </si>
  <si>
    <t>22-000435</t>
  </si>
  <si>
    <t>22-000436</t>
  </si>
  <si>
    <t>22-000437</t>
  </si>
  <si>
    <t>22-000438</t>
  </si>
  <si>
    <t>22-000439</t>
  </si>
  <si>
    <t>22-000440</t>
  </si>
  <si>
    <t>22-000441</t>
  </si>
  <si>
    <t>22-000442</t>
  </si>
  <si>
    <t>22-000443</t>
  </si>
  <si>
    <t>22-000444</t>
  </si>
  <si>
    <t>22-000445</t>
  </si>
  <si>
    <t>22-000446</t>
  </si>
  <si>
    <t>22-000447</t>
  </si>
  <si>
    <t>22-000448</t>
  </si>
  <si>
    <t>22-000449</t>
  </si>
  <si>
    <t>22-000450</t>
  </si>
  <si>
    <t>22-000451</t>
  </si>
  <si>
    <t>22-000452</t>
  </si>
  <si>
    <t>22-000453</t>
  </si>
  <si>
    <t>22-000454</t>
  </si>
  <si>
    <t>22-000455</t>
  </si>
  <si>
    <t>22-000456</t>
  </si>
  <si>
    <t>22-000457</t>
  </si>
  <si>
    <t>22-000458</t>
  </si>
  <si>
    <t>22-000459</t>
  </si>
  <si>
    <t>22-000460</t>
  </si>
  <si>
    <t>22-000461</t>
  </si>
  <si>
    <t>22-000462</t>
  </si>
  <si>
    <t>22-000463</t>
  </si>
  <si>
    <t>22-000464</t>
  </si>
  <si>
    <t>22-000465</t>
  </si>
  <si>
    <t>22-000466</t>
  </si>
  <si>
    <t>22-000467</t>
  </si>
  <si>
    <t>22-000468</t>
  </si>
  <si>
    <t>22-000469</t>
  </si>
  <si>
    <t>22-000470</t>
  </si>
  <si>
    <t>22-000471</t>
  </si>
  <si>
    <t>22-000472</t>
  </si>
  <si>
    <t>22-000473</t>
  </si>
  <si>
    <t>22-000474</t>
  </si>
  <si>
    <t>22-000475</t>
  </si>
  <si>
    <t>22-000476</t>
  </si>
  <si>
    <t>22-000477</t>
  </si>
  <si>
    <t>22-000478</t>
  </si>
  <si>
    <t>22-000479</t>
  </si>
  <si>
    <t>22-000480</t>
  </si>
  <si>
    <t>22-000481</t>
  </si>
  <si>
    <t>22-000482</t>
  </si>
  <si>
    <t>22-000483</t>
  </si>
  <si>
    <t>22-000484</t>
  </si>
  <si>
    <t>22-000485</t>
  </si>
  <si>
    <t>22-000486</t>
  </si>
  <si>
    <t>22-000487</t>
  </si>
  <si>
    <t>22-000488</t>
  </si>
  <si>
    <t>22-000489</t>
  </si>
  <si>
    <t>22-000490</t>
  </si>
  <si>
    <t>22-000491</t>
  </si>
  <si>
    <t>22-000492</t>
  </si>
  <si>
    <t>22-000493</t>
  </si>
  <si>
    <t>22-000494</t>
  </si>
  <si>
    <t>22-000495</t>
  </si>
  <si>
    <t>22-000496</t>
  </si>
  <si>
    <t>22-000497</t>
  </si>
  <si>
    <t>22-000498</t>
  </si>
  <si>
    <t>22-000499</t>
  </si>
  <si>
    <t>22-000500</t>
  </si>
  <si>
    <t>22-000501</t>
  </si>
  <si>
    <t>22-000502</t>
  </si>
  <si>
    <t>22-000503</t>
  </si>
  <si>
    <t>22-000504</t>
  </si>
  <si>
    <t>22-000505</t>
  </si>
  <si>
    <t>22-000506</t>
  </si>
  <si>
    <t>22-000507</t>
  </si>
  <si>
    <t>22-000508</t>
  </si>
  <si>
    <t>22-000509</t>
  </si>
  <si>
    <t>22-000510</t>
  </si>
  <si>
    <t>22-000511</t>
  </si>
  <si>
    <t>22-000512</t>
  </si>
  <si>
    <t>22-000513</t>
  </si>
  <si>
    <t>22-000514</t>
  </si>
  <si>
    <t>22-000515</t>
  </si>
  <si>
    <t>22-000516</t>
  </si>
  <si>
    <t>22-000517</t>
  </si>
  <si>
    <t>22-000518</t>
  </si>
  <si>
    <t>22-000519</t>
  </si>
  <si>
    <t>22-000520</t>
  </si>
  <si>
    <t>22-000521</t>
  </si>
  <si>
    <t>22-000522</t>
  </si>
  <si>
    <t>22-000523</t>
  </si>
  <si>
    <t>22-000524</t>
  </si>
  <si>
    <t>22-000525</t>
  </si>
  <si>
    <t>22-000526</t>
  </si>
  <si>
    <t>22-000527</t>
  </si>
  <si>
    <t>22-000528</t>
  </si>
  <si>
    <t>22-000529</t>
  </si>
  <si>
    <t>22-000530</t>
  </si>
  <si>
    <t>22-000531</t>
  </si>
  <si>
    <t>22-000532</t>
  </si>
  <si>
    <t>22-000533</t>
  </si>
  <si>
    <t>22-000534</t>
  </si>
  <si>
    <t>22-000535</t>
  </si>
  <si>
    <t>22-000536</t>
  </si>
  <si>
    <t>22-000537</t>
  </si>
  <si>
    <t>22-000538</t>
  </si>
  <si>
    <t>22-000539</t>
  </si>
  <si>
    <t>22-000540</t>
  </si>
  <si>
    <t>22-000541</t>
  </si>
  <si>
    <t>22-000542</t>
  </si>
  <si>
    <t>22-000543</t>
  </si>
  <si>
    <t>22-000544</t>
  </si>
  <si>
    <t>22-000545</t>
  </si>
  <si>
    <t>22-000546</t>
  </si>
  <si>
    <t>22-000547</t>
  </si>
  <si>
    <t>22-000548</t>
  </si>
  <si>
    <t>22-000549</t>
  </si>
  <si>
    <t>22-000550</t>
  </si>
  <si>
    <t>22-000551</t>
  </si>
  <si>
    <t>22-000552</t>
  </si>
  <si>
    <t>22-000553</t>
  </si>
  <si>
    <t>22-000554</t>
  </si>
  <si>
    <t>22-000555</t>
  </si>
  <si>
    <t>22-000556</t>
  </si>
  <si>
    <t>22-000557</t>
  </si>
  <si>
    <t>22-000558</t>
  </si>
  <si>
    <t>22-000559</t>
  </si>
  <si>
    <t>22-000560</t>
  </si>
  <si>
    <t>22-000561</t>
  </si>
  <si>
    <t>22-000562</t>
  </si>
  <si>
    <t>22-000563</t>
  </si>
  <si>
    <t>22-000564</t>
  </si>
  <si>
    <t>22-000565</t>
  </si>
  <si>
    <t>22-000566</t>
  </si>
  <si>
    <t>22-000567</t>
  </si>
  <si>
    <t>22-000568</t>
  </si>
  <si>
    <t>22-000569</t>
  </si>
  <si>
    <t>22-000570</t>
  </si>
  <si>
    <t>22-000571</t>
  </si>
  <si>
    <t>22-000572</t>
  </si>
  <si>
    <t>22-000573</t>
  </si>
  <si>
    <t>22-000574</t>
  </si>
  <si>
    <t>22-000575</t>
  </si>
  <si>
    <t>22-000576</t>
  </si>
  <si>
    <t>22-000577</t>
  </si>
  <si>
    <t>22-000578</t>
  </si>
  <si>
    <t>22-000579</t>
  </si>
  <si>
    <t>22-000580</t>
  </si>
  <si>
    <t>22-000581</t>
  </si>
  <si>
    <t>22-000582</t>
  </si>
  <si>
    <t>22-000583</t>
  </si>
  <si>
    <t>22-000584</t>
  </si>
  <si>
    <t>22-000585</t>
  </si>
  <si>
    <t>22-000586</t>
  </si>
  <si>
    <t>22-000587</t>
  </si>
  <si>
    <t>22-000588</t>
  </si>
  <si>
    <t>22-000589</t>
  </si>
  <si>
    <t>22-000590</t>
  </si>
  <si>
    <t>22-000591</t>
  </si>
  <si>
    <t>22-000592</t>
  </si>
  <si>
    <t>22-000593</t>
  </si>
  <si>
    <t>22-000594</t>
  </si>
  <si>
    <t>22-000595</t>
  </si>
  <si>
    <t>22-000596</t>
  </si>
  <si>
    <t>22-000597</t>
  </si>
  <si>
    <t>22-000598</t>
  </si>
  <si>
    <t>22-000599</t>
  </si>
  <si>
    <t>22-000600</t>
  </si>
  <si>
    <t>22-000601</t>
  </si>
  <si>
    <t>22-000602</t>
  </si>
  <si>
    <t>22-000603</t>
  </si>
  <si>
    <t>22-000604</t>
  </si>
  <si>
    <t>22-000605</t>
  </si>
  <si>
    <t>22-000606</t>
  </si>
  <si>
    <t>22-000607</t>
  </si>
  <si>
    <t>22-000608</t>
  </si>
  <si>
    <t>22-000609</t>
  </si>
  <si>
    <t>22-000610</t>
  </si>
  <si>
    <t>22-000611</t>
  </si>
  <si>
    <t>22-000612</t>
  </si>
  <si>
    <t>22-000613</t>
  </si>
  <si>
    <t>22-000614</t>
  </si>
  <si>
    <t>22-000615</t>
  </si>
  <si>
    <t>22-000616</t>
  </si>
  <si>
    <t>22-000617</t>
  </si>
  <si>
    <t>22-000618</t>
  </si>
  <si>
    <t>22-000619</t>
  </si>
  <si>
    <t>22-000620</t>
  </si>
  <si>
    <t>22-000621</t>
  </si>
  <si>
    <t>22-000622</t>
  </si>
  <si>
    <t>22-000623</t>
  </si>
  <si>
    <t>22-000624</t>
  </si>
  <si>
    <t>22-000625</t>
  </si>
  <si>
    <t>22-000626</t>
  </si>
  <si>
    <t>22-000627</t>
  </si>
  <si>
    <t>22-000628</t>
  </si>
  <si>
    <t>22-000629</t>
  </si>
  <si>
    <t>22-000630</t>
  </si>
  <si>
    <t>22-000631</t>
  </si>
  <si>
    <t>22-000632</t>
  </si>
  <si>
    <t>22-000633</t>
  </si>
  <si>
    <t>22-000634</t>
  </si>
  <si>
    <t>22-000635</t>
  </si>
  <si>
    <t>22-000636</t>
  </si>
  <si>
    <t>22-000637</t>
  </si>
  <si>
    <t>22-000638</t>
  </si>
  <si>
    <t>22-000639</t>
  </si>
  <si>
    <t>22-000640</t>
  </si>
  <si>
    <t>22-000641</t>
  </si>
  <si>
    <t>22-000642</t>
  </si>
  <si>
    <t>22-000643</t>
  </si>
  <si>
    <t>22-000644</t>
  </si>
  <si>
    <t>22-000645</t>
  </si>
  <si>
    <t>22-000646</t>
  </si>
  <si>
    <t>22-000647</t>
  </si>
  <si>
    <t>22-000648</t>
  </si>
  <si>
    <t>22-000649</t>
  </si>
  <si>
    <t>22-000650</t>
  </si>
  <si>
    <t>22-000651</t>
  </si>
  <si>
    <t>22-000652</t>
  </si>
  <si>
    <t>22-000653</t>
  </si>
  <si>
    <t>22-000654</t>
  </si>
  <si>
    <t>22-000655</t>
  </si>
  <si>
    <t>22-000656</t>
  </si>
  <si>
    <t>22-000657</t>
  </si>
  <si>
    <t>22-000658</t>
  </si>
  <si>
    <t>22-000659</t>
  </si>
  <si>
    <t>22-000660</t>
  </si>
  <si>
    <t>22-000661</t>
  </si>
  <si>
    <t>22-000662</t>
  </si>
  <si>
    <t>22-000663</t>
  </si>
  <si>
    <t>22-000664</t>
  </si>
  <si>
    <t>22-000665</t>
  </si>
  <si>
    <t>22-000666</t>
  </si>
  <si>
    <t>22-000667</t>
  </si>
  <si>
    <t>22-000668</t>
  </si>
  <si>
    <t>22-000669</t>
  </si>
  <si>
    <t>22-000670</t>
  </si>
  <si>
    <t>22-000671</t>
  </si>
  <si>
    <t>22-000672</t>
  </si>
  <si>
    <t>22-000673</t>
  </si>
  <si>
    <t>22-000674</t>
  </si>
  <si>
    <t>22-000675</t>
  </si>
  <si>
    <t>22-000676</t>
  </si>
  <si>
    <t>22-000677</t>
  </si>
  <si>
    <t>22-000678</t>
  </si>
  <si>
    <t>22-000679</t>
  </si>
  <si>
    <t>22-000680</t>
  </si>
  <si>
    <t>22-000681</t>
  </si>
  <si>
    <t>22-000682</t>
  </si>
  <si>
    <t>22-000683</t>
  </si>
  <si>
    <t>22-000684</t>
  </si>
  <si>
    <t>22-000685</t>
  </si>
  <si>
    <t>22-000686</t>
  </si>
  <si>
    <t>22-000687</t>
  </si>
  <si>
    <t>22-000688</t>
  </si>
  <si>
    <t>22-000689</t>
  </si>
  <si>
    <t>22-000690</t>
  </si>
  <si>
    <t>22-000691</t>
  </si>
  <si>
    <t>22-000692</t>
  </si>
  <si>
    <t>22-000693</t>
  </si>
  <si>
    <t>22-000694</t>
  </si>
  <si>
    <t>22-000695</t>
  </si>
  <si>
    <t>22-000696</t>
  </si>
  <si>
    <t>22-000697</t>
  </si>
  <si>
    <t>22-000698</t>
  </si>
  <si>
    <t>22-000699</t>
  </si>
  <si>
    <t>22-000700</t>
  </si>
  <si>
    <t>22-000701</t>
  </si>
  <si>
    <t>22-000702</t>
  </si>
  <si>
    <t>22-000703</t>
  </si>
  <si>
    <t>22-000704</t>
  </si>
  <si>
    <t>22-000705</t>
  </si>
  <si>
    <t>22-000706</t>
  </si>
  <si>
    <t>22-000707</t>
  </si>
  <si>
    <t>22-000708</t>
  </si>
  <si>
    <t>22-000709</t>
  </si>
  <si>
    <t>22-000710</t>
  </si>
  <si>
    <t>22-000711</t>
  </si>
  <si>
    <t>22-000712</t>
  </si>
  <si>
    <t>22-000713</t>
  </si>
  <si>
    <t>22-000714</t>
  </si>
  <si>
    <t>22-000715</t>
  </si>
  <si>
    <t>22-000716</t>
  </si>
  <si>
    <t>22-000717</t>
  </si>
  <si>
    <t>22-000718</t>
  </si>
  <si>
    <t>22-000719</t>
  </si>
  <si>
    <t>22-000720</t>
  </si>
  <si>
    <t>22-000721</t>
  </si>
  <si>
    <t>22-000722</t>
  </si>
  <si>
    <t>22-000723</t>
  </si>
  <si>
    <t>22-000724</t>
  </si>
  <si>
    <t>22-000725</t>
  </si>
  <si>
    <t>22-000726</t>
  </si>
  <si>
    <t>22-000727</t>
  </si>
  <si>
    <t>22-000728</t>
  </si>
  <si>
    <t>22-000729</t>
  </si>
  <si>
    <t>22-000730</t>
  </si>
  <si>
    <t>Month-End Checklist</t>
  </si>
  <si>
    <t>Volunteer Hours</t>
  </si>
  <si>
    <t>Mailing Adjustment</t>
  </si>
  <si>
    <t>Prepaid Tools Adjustmnet</t>
  </si>
  <si>
    <t>Adj</t>
  </si>
  <si>
    <t>Version: 1.0</t>
  </si>
  <si>
    <t xml:space="preserve">This Ledger and Budget template was created by Katerina Arzhayev for Girls Education Nation and can be used for free by nonprofits and entrepreneurs. The resale of this tool is strictly forbidden. </t>
  </si>
  <si>
    <t>For information, email info@girlnation.us</t>
  </si>
  <si>
    <t>John Smith</t>
  </si>
  <si>
    <t>Jane Smith</t>
  </si>
  <si>
    <t>Sally Mae</t>
  </si>
  <si>
    <t>Your Copany Name</t>
  </si>
  <si>
    <t>Employee</t>
  </si>
  <si>
    <t>Assistant</t>
  </si>
  <si>
    <t>Joe Nice</t>
  </si>
  <si>
    <t>Mary Jane</t>
  </si>
  <si>
    <t>Hosting</t>
  </si>
  <si>
    <t>Description of the transaction</t>
  </si>
  <si>
    <t>Donation</t>
  </si>
  <si>
    <t>Project</t>
  </si>
  <si>
    <t>Academics 21-001</t>
  </si>
  <si>
    <t>Program Recipient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</si>
</sst>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mmm&quot; &quot;d&quot;, &quot;yyyy"/>
    <numFmt numFmtId="165" formatCode="#,##0.00[$ ₽]"/>
    <numFmt numFmtId="166" formatCode="&quot;$&quot;#,##0.00"/>
    <numFmt numFmtId="167" formatCode="[$-409]mmmm\ d\,\ yyyy;@"/>
    <numFmt numFmtId="168" formatCode="#,##0.00\ [$₽-419]"/>
  </numFmts>
  <fonts count="21" x14ac:knownFonts="1">
    <font>
      <sz val="10"/>
      <color rgb="FF000000"/>
      <name val="Arial"/>
    </font>
    <font>
      <b/>
      <sz val="10"/>
      <color rgb="FFFFFFFF"/>
      <name val="Arial"/>
      <family val="2"/>
    </font>
    <font>
      <b/>
      <sz val="10"/>
      <color theme="1"/>
      <name val="Arial"/>
      <family val="2"/>
    </font>
    <font>
      <sz val="10"/>
      <color theme="1"/>
      <name val="Arial"/>
      <family val="2"/>
    </font>
    <font>
      <u/>
      <sz val="10"/>
      <color rgb="FF1155CC"/>
      <name val="Arial"/>
      <family val="2"/>
    </font>
    <font>
      <sz val="10"/>
      <color rgb="FF000000"/>
      <name val="Arial"/>
      <family val="2"/>
    </font>
    <font>
      <sz val="10"/>
      <name val="Arial"/>
      <family val="2"/>
    </font>
    <font>
      <sz val="10"/>
      <color theme="1"/>
      <name val="Arial"/>
      <family val="2"/>
    </font>
    <font>
      <b/>
      <sz val="10"/>
      <color rgb="FFFFFFFF"/>
      <name val="Arial"/>
      <family val="2"/>
    </font>
    <font>
      <sz val="10"/>
      <color rgb="FF000000"/>
      <name val="Arial"/>
      <family val="2"/>
    </font>
    <font>
      <sz val="10"/>
      <color rgb="FF000000"/>
      <name val="Arial"/>
      <family val="2"/>
    </font>
    <font>
      <sz val="8"/>
      <name val="Arial"/>
      <family val="2"/>
    </font>
    <font>
      <sz val="10"/>
      <color theme="0"/>
      <name val="Arial"/>
      <family val="2"/>
    </font>
    <font>
      <b/>
      <sz val="10"/>
      <color rgb="FF000000"/>
      <name val="Arial"/>
      <family val="2"/>
    </font>
    <font>
      <sz val="10"/>
      <color theme="1"/>
      <name val="Arial"/>
      <family val="2"/>
    </font>
    <font>
      <sz val="10"/>
      <color theme="1"/>
      <name val="Arial"/>
      <family val="2"/>
      <scheme val="minor"/>
    </font>
    <font>
      <b/>
      <sz val="13"/>
      <color theme="1"/>
      <name val="Arial"/>
      <family val="2"/>
    </font>
    <font>
      <sz val="10"/>
      <color theme="7"/>
      <name val="Arial"/>
      <family val="2"/>
    </font>
    <font>
      <sz val="10"/>
      <color rgb="FFFF0000"/>
      <name val="Arial"/>
      <family val="2"/>
    </font>
    <font>
      <b/>
      <sz val="16"/>
      <color theme="2"/>
      <name val="Arial"/>
      <family val="2"/>
    </font>
    <font>
      <sz val="10"/>
      <color rgb="FF000000"/>
      <name val="Arial"/>
    </font>
  </fonts>
  <fills count="9">
    <fill>
      <patternFill patternType="none"/>
    </fill>
    <fill>
      <patternFill patternType="gray125"/>
    </fill>
    <fill>
      <patternFill patternType="solid">
        <fgColor rgb="FF0B5394"/>
        <bgColor rgb="FF0B5394"/>
      </patternFill>
    </fill>
    <fill>
      <patternFill patternType="solid">
        <fgColor rgb="FF263661"/>
        <bgColor rgb="FF263661"/>
      </patternFill>
    </fill>
    <fill>
      <patternFill patternType="solid">
        <fgColor theme="0"/>
        <bgColor indexed="64"/>
      </patternFill>
    </fill>
    <fill>
      <patternFill patternType="lightUp">
        <fgColor theme="0"/>
        <bgColor theme="4" tint="0.79998168889431442"/>
      </patternFill>
    </fill>
    <fill>
      <patternFill patternType="lightUp">
        <fgColor theme="0"/>
        <bgColor theme="5" tint="0.79998168889431442"/>
      </patternFill>
    </fill>
    <fill>
      <patternFill patternType="solid">
        <fgColor theme="4"/>
        <bgColor indexed="64"/>
      </patternFill>
    </fill>
    <fill>
      <patternFill patternType="solid">
        <fgColor theme="6"/>
        <bgColor indexed="64"/>
      </patternFill>
    </fill>
  </fills>
  <borders count="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bottom style="thick">
        <color theme="4" tint="0.39997558519241921"/>
      </bottom>
      <diagonal/>
    </border>
  </borders>
  <cellStyleXfs count="8">
    <xf numFmtId="0" fontId="0" fillId="0" borderId="0"/>
    <xf numFmtId="44" fontId="10" fillId="0" borderId="0" applyFont="0" applyFill="0" applyBorder="0" applyAlignment="0" applyProtection="0"/>
    <xf numFmtId="0" fontId="15" fillId="0" borderId="0"/>
    <xf numFmtId="44" fontId="3" fillId="0" borderId="0" applyFont="0" applyFill="0" applyBorder="0" applyAlignment="0" applyProtection="0"/>
    <xf numFmtId="0" fontId="16" fillId="0" borderId="5" applyNumberFormat="0" applyFill="0" applyAlignment="0" applyProtection="0"/>
    <xf numFmtId="0" fontId="15" fillId="5" borderId="0" applyNumberFormat="0" applyBorder="0" applyAlignment="0" applyProtection="0"/>
    <xf numFmtId="0" fontId="15" fillId="6" borderId="0" applyNumberFormat="0" applyBorder="0" applyAlignment="0" applyProtection="0"/>
    <xf numFmtId="9" fontId="20" fillId="0" borderId="0" applyFont="0" applyFill="0" applyBorder="0" applyAlignment="0" applyProtection="0"/>
  </cellStyleXfs>
  <cellXfs count="103">
    <xf numFmtId="0" fontId="0" fillId="0" borderId="0" xfId="0" applyFont="1" applyAlignment="1"/>
    <xf numFmtId="0" fontId="3" fillId="0" borderId="0" xfId="0" applyFont="1" applyAlignment="1"/>
    <xf numFmtId="164" fontId="3" fillId="0" borderId="0" xfId="0" applyNumberFormat="1" applyFont="1" applyAlignment="1"/>
    <xf numFmtId="44" fontId="3" fillId="0" borderId="0" xfId="0" applyNumberFormat="1" applyFont="1" applyAlignment="1"/>
    <xf numFmtId="165" fontId="3" fillId="0" borderId="0" xfId="0" applyNumberFormat="1" applyFont="1"/>
    <xf numFmtId="0" fontId="4" fillId="0" borderId="0" xfId="0" applyFont="1" applyAlignment="1"/>
    <xf numFmtId="0" fontId="5" fillId="0" borderId="0" xfId="0" applyFont="1" applyAlignment="1"/>
    <xf numFmtId="165" fontId="3" fillId="0" borderId="0" xfId="0" applyNumberFormat="1" applyFont="1" applyAlignment="1"/>
    <xf numFmtId="164" fontId="3" fillId="0" borderId="0" xfId="0" applyNumberFormat="1" applyFont="1"/>
    <xf numFmtId="44" fontId="3" fillId="0" borderId="0" xfId="0" applyNumberFormat="1" applyFont="1"/>
    <xf numFmtId="0" fontId="6" fillId="0" borderId="0" xfId="0" applyFont="1" applyAlignment="1"/>
    <xf numFmtId="165" fontId="6" fillId="0" borderId="0" xfId="0" applyNumberFormat="1" applyFont="1" applyAlignment="1"/>
    <xf numFmtId="0" fontId="1" fillId="2" borderId="0" xfId="0" applyFont="1" applyFill="1" applyAlignment="1">
      <alignment horizontal="center" vertical="center"/>
    </xf>
    <xf numFmtId="164" fontId="1" fillId="3" borderId="0" xfId="0" applyNumberFormat="1" applyFont="1" applyFill="1" applyAlignment="1">
      <alignment horizontal="center" vertical="center"/>
    </xf>
    <xf numFmtId="44" fontId="3" fillId="0" borderId="0" xfId="0" applyNumberFormat="1" applyFont="1" applyFill="1" applyAlignment="1"/>
    <xf numFmtId="44" fontId="3" fillId="0" borderId="0" xfId="0" applyNumberFormat="1" applyFont="1" applyFill="1"/>
    <xf numFmtId="0" fontId="7" fillId="0" borderId="0" xfId="0" applyFont="1" applyAlignment="1"/>
    <xf numFmtId="0" fontId="1" fillId="0" borderId="0" xfId="0" applyFont="1" applyFill="1" applyAlignment="1">
      <alignment horizontal="center"/>
    </xf>
    <xf numFmtId="0" fontId="8" fillId="0" borderId="0" xfId="0" applyFont="1" applyFill="1" applyAlignment="1">
      <alignment horizontal="center"/>
    </xf>
    <xf numFmtId="44" fontId="1" fillId="0" borderId="0" xfId="0" applyNumberFormat="1" applyFont="1" applyFill="1" applyAlignment="1">
      <alignment horizontal="center"/>
    </xf>
    <xf numFmtId="165" fontId="1" fillId="0" borderId="0" xfId="0" applyNumberFormat="1" applyFont="1" applyFill="1" applyAlignment="1">
      <alignment horizontal="center"/>
    </xf>
    <xf numFmtId="0" fontId="2" fillId="0" borderId="0" xfId="0" applyFont="1" applyFill="1" applyAlignment="1">
      <alignment horizontal="center"/>
    </xf>
    <xf numFmtId="0" fontId="0" fillId="0" borderId="0" xfId="0" applyFont="1" applyFill="1" applyAlignment="1"/>
    <xf numFmtId="0" fontId="9" fillId="0" borderId="0" xfId="0" applyFont="1" applyAlignment="1"/>
    <xf numFmtId="0" fontId="0" fillId="0" borderId="0" xfId="0" pivotButton="1" applyFont="1" applyAlignment="1"/>
    <xf numFmtId="0" fontId="0" fillId="0" borderId="0" xfId="0" applyFont="1" applyAlignment="1">
      <alignment horizontal="left"/>
    </xf>
    <xf numFmtId="164" fontId="7" fillId="0" borderId="0" xfId="0" applyNumberFormat="1" applyFont="1" applyAlignment="1"/>
    <xf numFmtId="44" fontId="7" fillId="0" borderId="0" xfId="0" applyNumberFormat="1" applyFont="1"/>
    <xf numFmtId="44" fontId="7" fillId="0" borderId="0" xfId="0" applyNumberFormat="1" applyFont="1" applyFill="1"/>
    <xf numFmtId="165" fontId="7" fillId="0" borderId="0" xfId="0" applyNumberFormat="1" applyFont="1"/>
    <xf numFmtId="164" fontId="8" fillId="3" borderId="0" xfId="0" applyNumberFormat="1" applyFont="1" applyFill="1" applyAlignment="1">
      <alignment horizontal="center" vertical="center"/>
    </xf>
    <xf numFmtId="0" fontId="0" fillId="0" borderId="0" xfId="0" applyFont="1" applyAlignment="1">
      <alignment horizontal="left" indent="1"/>
    </xf>
    <xf numFmtId="166" fontId="0" fillId="0" borderId="0" xfId="0" applyNumberFormat="1" applyFont="1" applyAlignment="1"/>
    <xf numFmtId="165" fontId="0" fillId="0" borderId="0" xfId="0" applyNumberFormat="1" applyFont="1" applyAlignment="1"/>
    <xf numFmtId="165" fontId="12" fillId="0" borderId="0" xfId="0" applyNumberFormat="1" applyFont="1" applyAlignment="1"/>
    <xf numFmtId="0" fontId="0" fillId="0" borderId="0" xfId="0" applyFont="1" applyAlignment="1">
      <alignment horizontal="left" indent="2"/>
    </xf>
    <xf numFmtId="0" fontId="13" fillId="4" borderId="4" xfId="0" applyFont="1" applyFill="1" applyBorder="1" applyAlignment="1"/>
    <xf numFmtId="0" fontId="0" fillId="4" borderId="4" xfId="0" applyFont="1" applyFill="1" applyBorder="1" applyAlignment="1"/>
    <xf numFmtId="0" fontId="0" fillId="4" borderId="0" xfId="0" applyFont="1" applyFill="1" applyAlignment="1"/>
    <xf numFmtId="0" fontId="13" fillId="4" borderId="0" xfId="0" applyFont="1" applyFill="1" applyAlignment="1"/>
    <xf numFmtId="0" fontId="5" fillId="4" borderId="0" xfId="0" applyFont="1" applyFill="1" applyAlignment="1"/>
    <xf numFmtId="0" fontId="13" fillId="4" borderId="1" xfId="0" applyFont="1" applyFill="1" applyBorder="1" applyAlignment="1">
      <alignment horizontal="center"/>
    </xf>
    <xf numFmtId="0" fontId="13" fillId="4" borderId="3" xfId="0" applyFont="1" applyFill="1" applyBorder="1" applyAlignment="1">
      <alignment horizontal="center"/>
    </xf>
    <xf numFmtId="0" fontId="5" fillId="4" borderId="2" xfId="0" applyFont="1" applyFill="1" applyBorder="1" applyAlignment="1"/>
    <xf numFmtId="44" fontId="0" fillId="4" borderId="0" xfId="1" applyFont="1" applyFill="1" applyAlignment="1"/>
    <xf numFmtId="164" fontId="14" fillId="0" borderId="0" xfId="0" applyNumberFormat="1" applyFont="1" applyAlignment="1"/>
    <xf numFmtId="44" fontId="14" fillId="0" borderId="0" xfId="0" applyNumberFormat="1" applyFont="1" applyFill="1"/>
    <xf numFmtId="165" fontId="14" fillId="0" borderId="0" xfId="0" applyNumberFormat="1" applyFont="1"/>
    <xf numFmtId="44" fontId="14" fillId="0" borderId="0" xfId="0" applyNumberFormat="1" applyFont="1"/>
    <xf numFmtId="0" fontId="13" fillId="0" borderId="0" xfId="0" applyFont="1" applyAlignment="1"/>
    <xf numFmtId="0" fontId="0" fillId="0" borderId="0" xfId="0" applyFont="1" applyAlignment="1">
      <alignment horizontal="center"/>
    </xf>
    <xf numFmtId="15" fontId="0" fillId="0" borderId="0" xfId="0" applyNumberFormat="1" applyFont="1" applyAlignment="1">
      <alignment horizontal="center"/>
    </xf>
    <xf numFmtId="44" fontId="0" fillId="0" borderId="0" xfId="0" applyNumberFormat="1" applyFont="1" applyAlignment="1">
      <alignment horizontal="center"/>
    </xf>
    <xf numFmtId="44" fontId="13" fillId="0" borderId="0" xfId="0" applyNumberFormat="1" applyFont="1" applyAlignment="1">
      <alignment horizontal="center"/>
    </xf>
    <xf numFmtId="0" fontId="5" fillId="0" borderId="0" xfId="0" applyFont="1" applyAlignment="1">
      <alignment horizontal="left"/>
    </xf>
    <xf numFmtId="15" fontId="0" fillId="0" borderId="0" xfId="0" applyNumberFormat="1" applyFont="1" applyAlignment="1">
      <alignment horizontal="left"/>
    </xf>
    <xf numFmtId="44" fontId="0" fillId="0" borderId="0" xfId="1" applyFont="1" applyAlignment="1">
      <alignment horizontal="left" vertical="top"/>
    </xf>
    <xf numFmtId="0" fontId="0" fillId="0" borderId="0" xfId="0" applyFont="1" applyBorder="1" applyAlignment="1"/>
    <xf numFmtId="15" fontId="17" fillId="0" borderId="0" xfId="0" applyNumberFormat="1" applyFont="1" applyAlignment="1">
      <alignment horizontal="center"/>
    </xf>
    <xf numFmtId="44" fontId="17" fillId="0" borderId="0" xfId="0" applyNumberFormat="1" applyFont="1" applyAlignment="1">
      <alignment horizontal="center"/>
    </xf>
    <xf numFmtId="0" fontId="13" fillId="0" borderId="0" xfId="0" applyFont="1" applyAlignment="1">
      <alignment horizontal="left"/>
    </xf>
    <xf numFmtId="44" fontId="6" fillId="0" borderId="0" xfId="0" applyNumberFormat="1" applyFont="1" applyAlignment="1">
      <alignment horizontal="center"/>
    </xf>
    <xf numFmtId="0" fontId="0" fillId="0" borderId="0" xfId="0" applyNumberFormat="1" applyFont="1" applyAlignment="1"/>
    <xf numFmtId="1" fontId="1" fillId="0" borderId="0" xfId="0" applyNumberFormat="1" applyFont="1" applyFill="1" applyAlignment="1">
      <alignment horizontal="center"/>
    </xf>
    <xf numFmtId="1" fontId="3" fillId="0" borderId="0" xfId="0" applyNumberFormat="1" applyFont="1" applyAlignment="1"/>
    <xf numFmtId="1" fontId="0" fillId="0" borderId="0" xfId="0" applyNumberFormat="1" applyFont="1" applyAlignment="1"/>
    <xf numFmtId="1" fontId="6" fillId="0" borderId="0" xfId="0" applyNumberFormat="1" applyFont="1" applyAlignment="1"/>
    <xf numFmtId="1" fontId="3" fillId="0" borderId="0" xfId="0" applyNumberFormat="1" applyFont="1"/>
    <xf numFmtId="0" fontId="19" fillId="7" borderId="0" xfId="0" applyFont="1" applyFill="1" applyAlignment="1">
      <alignment horizontal="center" vertical="center"/>
    </xf>
    <xf numFmtId="15" fontId="6" fillId="0" borderId="0" xfId="0" applyNumberFormat="1" applyFont="1" applyAlignment="1">
      <alignment horizontal="center"/>
    </xf>
    <xf numFmtId="14" fontId="0" fillId="0" borderId="0" xfId="0" applyNumberFormat="1" applyFont="1" applyAlignment="1"/>
    <xf numFmtId="15" fontId="5" fillId="0" borderId="0" xfId="0" applyNumberFormat="1" applyFont="1" applyAlignment="1">
      <alignment horizontal="left"/>
    </xf>
    <xf numFmtId="1" fontId="0" fillId="0" borderId="0" xfId="0" applyNumberFormat="1" applyFont="1" applyAlignment="1">
      <alignment horizontal="left"/>
    </xf>
    <xf numFmtId="1" fontId="7" fillId="0" borderId="0" xfId="0" applyNumberFormat="1" applyFont="1" applyAlignment="1"/>
    <xf numFmtId="1" fontId="14" fillId="0" borderId="0" xfId="0" applyNumberFormat="1" applyFont="1" applyAlignment="1"/>
    <xf numFmtId="167" fontId="1" fillId="0" borderId="0" xfId="0" applyNumberFormat="1" applyFont="1" applyFill="1" applyAlignment="1">
      <alignment horizontal="center"/>
    </xf>
    <xf numFmtId="167" fontId="3" fillId="0" borderId="0" xfId="0" applyNumberFormat="1" applyFont="1" applyAlignment="1"/>
    <xf numFmtId="167" fontId="3" fillId="0" borderId="0" xfId="0" applyNumberFormat="1" applyFont="1"/>
    <xf numFmtId="167" fontId="6" fillId="0" borderId="0" xfId="0" applyNumberFormat="1" applyFont="1" applyAlignment="1"/>
    <xf numFmtId="167" fontId="7" fillId="0" borderId="0" xfId="0" applyNumberFormat="1" applyFont="1" applyAlignment="1"/>
    <xf numFmtId="167" fontId="14" fillId="0" borderId="0" xfId="0" applyNumberFormat="1" applyFont="1" applyAlignment="1"/>
    <xf numFmtId="167" fontId="0" fillId="0" borderId="0" xfId="0" applyNumberFormat="1" applyFont="1" applyAlignment="1"/>
    <xf numFmtId="0" fontId="19" fillId="7" borderId="0" xfId="0" applyFont="1" applyFill="1" applyAlignment="1">
      <alignment horizontal="center" vertical="center"/>
    </xf>
    <xf numFmtId="1" fontId="5" fillId="0" borderId="0" xfId="0" applyNumberFormat="1" applyFont="1" applyAlignment="1">
      <alignment horizontal="left"/>
    </xf>
    <xf numFmtId="168" fontId="0" fillId="0" borderId="0" xfId="0" applyNumberFormat="1" applyFont="1" applyAlignment="1"/>
    <xf numFmtId="9" fontId="0" fillId="0" borderId="0" xfId="7" applyFont="1" applyAlignment="1"/>
    <xf numFmtId="1" fontId="1" fillId="0" borderId="0" xfId="0" applyNumberFormat="1" applyFont="1" applyFill="1" applyAlignment="1">
      <alignment horizontal="left"/>
    </xf>
    <xf numFmtId="1" fontId="3" fillId="0" borderId="0" xfId="0" applyNumberFormat="1" applyFont="1" applyAlignment="1">
      <alignment horizontal="left"/>
    </xf>
    <xf numFmtId="1" fontId="9" fillId="0" borderId="0" xfId="0" applyNumberFormat="1" applyFont="1" applyAlignment="1">
      <alignment horizontal="left"/>
    </xf>
    <xf numFmtId="1" fontId="6" fillId="0" borderId="0" xfId="0" applyNumberFormat="1" applyFont="1" applyAlignment="1">
      <alignment horizontal="left"/>
    </xf>
    <xf numFmtId="1" fontId="3" fillId="0" borderId="0" xfId="0" applyNumberFormat="1" applyFont="1" applyAlignment="1">
      <alignment horizontal="center"/>
    </xf>
    <xf numFmtId="1" fontId="5" fillId="0" borderId="0" xfId="0" applyNumberFormat="1" applyFont="1" applyAlignment="1">
      <alignment horizontal="center"/>
    </xf>
    <xf numFmtId="1" fontId="9" fillId="0" borderId="0" xfId="0" applyNumberFormat="1" applyFont="1" applyAlignment="1">
      <alignment horizontal="center"/>
    </xf>
    <xf numFmtId="1" fontId="0" fillId="0" borderId="0" xfId="0" applyNumberFormat="1" applyFont="1" applyAlignment="1">
      <alignment horizontal="center"/>
    </xf>
    <xf numFmtId="1" fontId="6" fillId="0" borderId="0" xfId="0" applyNumberFormat="1" applyFont="1" applyAlignment="1">
      <alignment horizontal="center"/>
    </xf>
    <xf numFmtId="166" fontId="5" fillId="0" borderId="0" xfId="0" applyNumberFormat="1" applyFont="1" applyAlignment="1"/>
    <xf numFmtId="0" fontId="5" fillId="0" borderId="0" xfId="0" applyFont="1" applyAlignment="1">
      <alignment horizontal="left" indent="1"/>
    </xf>
    <xf numFmtId="0" fontId="19" fillId="7" borderId="0" xfId="0" applyFont="1" applyFill="1" applyAlignment="1">
      <alignment horizontal="center" vertical="center"/>
    </xf>
    <xf numFmtId="0" fontId="19" fillId="8" borderId="0" xfId="0" applyFont="1" applyFill="1" applyAlignment="1">
      <alignment horizontal="center" vertical="center"/>
    </xf>
    <xf numFmtId="0" fontId="13" fillId="0" borderId="4" xfId="0" applyFont="1" applyBorder="1" applyAlignment="1">
      <alignment horizontal="center"/>
    </xf>
    <xf numFmtId="15" fontId="18" fillId="0" borderId="0" xfId="0" applyNumberFormat="1" applyFont="1" applyAlignment="1">
      <alignment horizontal="center" vertical="center" wrapText="1"/>
    </xf>
    <xf numFmtId="0" fontId="13" fillId="4" borderId="4" xfId="0" applyFont="1" applyFill="1" applyBorder="1" applyAlignment="1">
      <alignment horizontal="center"/>
    </xf>
    <xf numFmtId="0" fontId="5" fillId="0" borderId="0" xfId="0" applyFont="1" applyAlignment="1">
      <alignment horizontal="center" vertical="center" wrapText="1"/>
    </xf>
  </cellXfs>
  <cellStyles count="8">
    <cellStyle name="Currency" xfId="1" builtinId="4"/>
    <cellStyle name="Currency 2" xfId="3" xr:uid="{3CAD188B-A503-408E-A878-C6818A620DF4}"/>
    <cellStyle name="Emphasis 1" xfId="5" builtinId="12" customBuiltin="1"/>
    <cellStyle name="Emphasis 2" xfId="6" builtinId="13" customBuiltin="1"/>
    <cellStyle name="Heading 2 2" xfId="4" xr:uid="{145664BB-7A7E-4DD3-A463-AAF959EC54FD}"/>
    <cellStyle name="Normal" xfId="0" builtinId="0"/>
    <cellStyle name="Normal 2" xfId="2" xr:uid="{11AE625D-AC18-41F7-BCD1-E2D2F29C384A}"/>
    <cellStyle name="Percent" xfId="7" builtinId="5"/>
  </cellStyles>
  <dxfs count="37">
    <dxf>
      <font>
        <b val="0"/>
        <i val="0"/>
        <strike val="0"/>
        <condense val="0"/>
        <extend val="0"/>
        <outline val="0"/>
        <shadow val="0"/>
        <u val="none"/>
        <vertAlign val="baseline"/>
        <sz val="10"/>
        <color rgb="FF000000"/>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10"/>
        <color rgb="FF000000"/>
        <name val="Arial"/>
        <family val="2"/>
        <scheme val="none"/>
      </font>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alignment horizontal="general" vertical="bottom" textRotation="0" wrapText="0" indent="0" justifyLastLine="0" shrinkToFit="0" readingOrder="0"/>
    </dxf>
    <dxf>
      <font>
        <b/>
        <i val="0"/>
        <strike val="0"/>
        <condense val="0"/>
        <extend val="0"/>
        <outline val="0"/>
        <shadow val="0"/>
        <u val="none"/>
        <vertAlign val="baseline"/>
        <sz val="10"/>
        <color rgb="FFFFFFFF"/>
        <name val="Arial"/>
        <scheme val="none"/>
      </font>
      <numFmt numFmtId="164" formatCode="mmm&quot; &quot;d&quot;, &quot;yyyy"/>
      <fill>
        <patternFill patternType="solid">
          <fgColor rgb="FF263661"/>
          <bgColor rgb="FF26366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 formatCode="0"/>
      <alignment horizontal="left" textRotation="0" indent="0" justifyLastLine="0" shrinkToFit="0" readingOrder="0"/>
    </dxf>
    <dxf>
      <font>
        <b val="0"/>
        <i val="0"/>
        <strike val="0"/>
        <condense val="0"/>
        <extend val="0"/>
        <outline val="0"/>
        <shadow val="0"/>
        <u val="none"/>
        <vertAlign val="baseline"/>
        <sz val="10"/>
        <color theme="1"/>
        <name val="Arial"/>
        <scheme val="none"/>
      </font>
      <numFmt numFmtId="165" formatCode="#,##0.00[$ ₽]"/>
    </dxf>
    <dxf>
      <font>
        <b val="0"/>
        <i val="0"/>
        <strike val="0"/>
        <condense val="0"/>
        <extend val="0"/>
        <outline val="0"/>
        <shadow val="0"/>
        <u val="none"/>
        <vertAlign val="baseline"/>
        <sz val="10"/>
        <color theme="1"/>
        <name val="Arial"/>
        <scheme val="none"/>
      </font>
      <numFmt numFmtId="165" formatCode="#,##0.00[$ ₽]"/>
    </dxf>
    <dxf>
      <font>
        <b val="0"/>
        <i val="0"/>
        <strike val="0"/>
        <condense val="0"/>
        <extend val="0"/>
        <outline val="0"/>
        <shadow val="0"/>
        <u val="none"/>
        <vertAlign val="baseline"/>
        <sz val="10"/>
        <color theme="1"/>
        <name val="Arial"/>
        <scheme val="none"/>
      </font>
      <numFmt numFmtId="34" formatCode="_(&quot;$&quot;* #,##0.00_);_(&quot;$&quot;* \(#,##0.00\);_(&quot;$&quot;* &quot;-&quot;??_);_(@_)"/>
      <fill>
        <patternFill patternType="none">
          <fgColor indexed="64"/>
          <bgColor auto="1"/>
        </patternFill>
      </fill>
    </dxf>
    <dxf>
      <font>
        <b val="0"/>
        <i val="0"/>
        <strike val="0"/>
        <condense val="0"/>
        <extend val="0"/>
        <outline val="0"/>
        <shadow val="0"/>
        <u val="none"/>
        <vertAlign val="baseline"/>
        <sz val="10"/>
        <color theme="1"/>
        <name val="Arial"/>
        <scheme val="none"/>
      </font>
      <numFmt numFmtId="34" formatCode="_(&quot;$&quot;* #,##0.00_);_(&quot;$&quot;* \(#,##0.00\);_(&quot;$&quot;* &quot;-&quot;??_);_(@_)"/>
    </dxf>
    <dxf>
      <font>
        <b val="0"/>
        <i val="0"/>
        <strike val="0"/>
        <condense val="0"/>
        <extend val="0"/>
        <outline val="0"/>
        <shadow val="0"/>
        <u val="none"/>
        <vertAlign val="baseline"/>
        <sz val="10"/>
        <color theme="1"/>
        <name val="Arial"/>
        <family val="2"/>
        <scheme val="none"/>
      </font>
      <numFmt numFmtId="1" formatCode="0"/>
      <alignment horizontal="general" vertical="bottom"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1" formatCode="0"/>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7" formatCode="[$-409]mmmm\ d\,\ yyyy;@"/>
      <alignment horizontal="general" vertical="bottom" textRotation="0" wrapText="0" indent="0" justifyLastLine="0" shrinkToFit="0" readingOrder="0"/>
    </dxf>
    <dxf>
      <font>
        <b val="0"/>
        <i val="0"/>
        <strike val="0"/>
        <condense val="0"/>
        <extend val="0"/>
        <outline val="0"/>
        <shadow val="0"/>
        <u val="none"/>
        <vertAlign val="baseline"/>
        <sz val="10"/>
        <color theme="1"/>
        <name val="Arial"/>
        <scheme val="none"/>
      </font>
      <numFmt numFmtId="164" formatCode="mmm&quot; &quot;d&quot;, &quot;yyyy"/>
    </dxf>
    <dxf>
      <font>
        <b/>
        <i val="0"/>
        <strike val="0"/>
        <condense val="0"/>
        <extend val="0"/>
        <outline val="0"/>
        <shadow val="0"/>
        <u val="none"/>
        <vertAlign val="baseline"/>
        <sz val="10"/>
        <color rgb="FFFFFFFF"/>
        <name val="Arial"/>
        <scheme val="none"/>
      </font>
      <fill>
        <patternFill patternType="none">
          <fgColor indexed="64"/>
          <bgColor auto="1"/>
        </patternFill>
      </fill>
      <alignment horizontal="center" vertical="bottom" textRotation="0" wrapText="0" indent="0" justifyLastLine="0" shrinkToFit="0" readingOrder="0"/>
    </dxf>
    <dxf>
      <font>
        <color rgb="FFFF0000"/>
      </font>
    </dxf>
    <dxf>
      <font>
        <color rgb="FFFF0000"/>
      </font>
    </dxf>
    <dxf>
      <font>
        <color rgb="FFFF0000"/>
      </font>
    </dxf>
    <dxf>
      <fill>
        <patternFill patternType="none">
          <bgColor auto="1"/>
        </patternFill>
      </fill>
    </dxf>
    <dxf>
      <font>
        <b val="0"/>
      </font>
    </dxf>
    <dxf>
      <font>
        <b val="0"/>
      </font>
    </dxf>
    <dxf>
      <font>
        <b val="0"/>
      </font>
    </dxf>
    <dxf>
      <font>
        <b val="0"/>
      </font>
    </dxf>
    <dxf>
      <font>
        <b val="0"/>
      </font>
    </dxf>
    <dxf>
      <font>
        <b val="0"/>
      </font>
    </dxf>
    <dxf>
      <font>
        <color theme="0"/>
        <family val="2"/>
      </font>
    </dxf>
    <dxf>
      <font>
        <color theme="0"/>
      </font>
    </dxf>
    <dxf>
      <font>
        <b val="0"/>
      </font>
    </dxf>
    <dxf>
      <font>
        <b val="0"/>
      </font>
    </dxf>
    <dxf>
      <font>
        <b val="0"/>
      </font>
    </dxf>
    <dxf>
      <font>
        <b val="0"/>
      </font>
    </dxf>
    <dxf>
      <font>
        <b val="0"/>
      </font>
    </dxf>
    <dxf>
      <font>
        <b val="0"/>
      </font>
    </dxf>
    <dxf>
      <font>
        <color theme="0"/>
        <family val="2"/>
      </font>
    </dxf>
    <dxf>
      <font>
        <color theme="0"/>
      </font>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aterina Arzhayev" refreshedDate="44745.543481944442" createdVersion="6" refreshedVersion="8" minRefreshableVersion="3" recordCount="88" xr:uid="{E64AF8DA-3691-43D3-86E3-9A37EA8A8E10}">
  <cacheSource type="worksheet">
    <worksheetSource name="Ledger"/>
  </cacheSource>
  <cacheFields count="20">
    <cacheField name="[Ledger]" numFmtId="0">
      <sharedItems containsBlank="1" count="9">
        <s v="Journal Entry"/>
        <m u="1"/>
        <s v="1 Loan" u="1"/>
        <s v="Budget" u="1"/>
        <s v="Adjustment" u="1"/>
        <s v="Loan" u="1"/>
        <s v="1 Adjustment" u="1"/>
        <s v="1 Budget" u="1"/>
        <s v="2 Adjustment" u="1"/>
      </sharedItems>
    </cacheField>
    <cacheField name="No" numFmtId="0">
      <sharedItems/>
    </cacheField>
    <cacheField name="Status" numFmtId="164">
      <sharedItems containsDate="1" containsMixedTypes="1" minDate="1899-12-30T00:00:00" maxDate="1899-12-31T00:00:00"/>
    </cacheField>
    <cacheField name="Date" numFmtId="167">
      <sharedItems containsNonDate="0" containsDate="1" containsString="0" containsBlank="1" minDate="2020-12-01T00:00:00" maxDate="2022-06-14T00:00:00"/>
    </cacheField>
    <cacheField name="Year" numFmtId="1">
      <sharedItems containsMixedTypes="1" containsNumber="1" containsInteger="1" minValue="2020" maxValue="2023" count="5">
        <n v="2020"/>
        <n v="2021"/>
        <n v="2022"/>
        <e v="#N/A"/>
        <n v="2023" u="1"/>
      </sharedItems>
    </cacheField>
    <cacheField name="Month" numFmtId="1">
      <sharedItems containsBlank="1" count="14">
        <s v="December"/>
        <s v="May"/>
        <s v="June"/>
        <s v="August"/>
        <e v="#N/A"/>
        <s v="July"/>
        <m u="1"/>
        <s v="March" u="1"/>
        <s v="February" u="1"/>
        <s v="October" u="1"/>
        <s v="September" u="1"/>
        <s v="November" u="1"/>
        <s v="January" u="1"/>
        <s v="April" u="1"/>
      </sharedItems>
    </cacheField>
    <cacheField name="Amount ($)" numFmtId="44">
      <sharedItems containsSemiMixedTypes="0" containsString="0" containsNumber="1" minValue="0" maxValue="1000"/>
    </cacheField>
    <cacheField name="Actual ($)" numFmtId="44">
      <sharedItems containsSemiMixedTypes="0" containsString="0" containsNumber="1" minValue="-1000" maxValue="1000"/>
    </cacheField>
    <cacheField name="RUB Amt" numFmtId="165">
      <sharedItems containsString="0" containsBlank="1" containsNumber="1" minValue="-15000" maxValue="15000"/>
    </cacheField>
    <cacheField name="RUB/$" numFmtId="165">
      <sharedItems containsString="0" containsBlank="1" containsNumber="1" minValue="71.520526391074242" maxValue="71.77205196296562"/>
    </cacheField>
    <cacheField name="Payee" numFmtId="0">
      <sharedItems containsBlank="1" count="147">
        <s v="John Smith"/>
        <s v="Commonwealth of Virginia State Corporation Commission"/>
        <s v="Jane Smith"/>
        <s v="GoDaddy.com"/>
        <s v="Wix.com"/>
        <s v="Your Copany Name"/>
        <s v="PayPal.com"/>
        <s v="Sally Mae"/>
        <s v="Printful.com"/>
        <s v="Mary Jane"/>
        <s v="Amazon.com"/>
        <s v="Joe Nice"/>
        <s v="Employee"/>
        <s v="Papyrus Store"/>
        <s v="DNC Retail"/>
        <s v="Avito.ru"/>
        <s v="Venmo.com"/>
        <s v="Project"/>
        <s v="Program Recipient"/>
        <s v="Baikalov, Egor" u="1"/>
        <s v="Anonymous Donor" u="1"/>
        <s v="Vasinkin Family" u="1"/>
        <m u="1"/>
        <s v="Nadezhda Vasilieva" u="1"/>
        <s v="Lider Grocery Store" u="1"/>
        <s v="Atol" u="1"/>
        <s v="Inna Poim" u="1"/>
        <s v="Stripe.com" u="1"/>
        <s v="VistaPrint" u="1"/>
        <s v="Jazz Expenses" u="1"/>
        <s v="Delta Airlines" u="1"/>
        <s v="Volunteer Stipend" u="1"/>
        <s v="Andrey Bezyazykov" u="1"/>
        <s v="Natalya Sharamchesvkiy" u="1"/>
        <s v="Fedex" u="1"/>
        <s v="Greenway Start" u="1"/>
        <s v="Katerina Arzhayev" u="1"/>
        <s v="Space Rental" u="1"/>
        <s v="Sofia Syrokvashina" u="1"/>
        <s v="Ivan Utiakov" u="1"/>
        <s v="Olga Arzhayev" u="1"/>
        <s v="Anastasia Sharamchevskiy" u="1"/>
        <s v="Girls Education Nation" u="1"/>
        <s v="Brian Bernhard" u="1"/>
        <s v="Grant Watch" u="1"/>
        <s v="Yun Shen Lo" u="1"/>
        <s v="Petr Promytkin" u="1"/>
        <s v="Vera Isaev" u="1"/>
        <s v="Monastary" u="1"/>
        <s v="Bazhina, E" u="1"/>
        <s v="Victoria Demchenko" u="1"/>
        <s v="Canva.com" u="1"/>
        <s v="Sharamchevskiy, I" u="1"/>
        <s v="Kalina" u="1"/>
        <s v="IP Zuev" u="1"/>
        <s v="Pyaterochka" u="1"/>
        <s v="Anna Semenova" u="1"/>
        <s v="Paper Store" u="1"/>
        <s v="Cicely Scott" u="1"/>
        <s v="Caroline Magoc" u="1"/>
        <s v="USPS" u="1"/>
        <s v="Tesla" u="1"/>
        <s v="Irina Federova" u="1"/>
        <s v="Aeroflot" u="1"/>
        <s v="Isakova, I" u="1"/>
        <s v="Duncan and Becca Ferguson" u="1"/>
        <s v="Baton" u="1"/>
        <s v="Nic.ru" u="1"/>
        <s v="Ronie Kanon" u="1"/>
        <s v="Bread Stand" u="1"/>
        <s v="Grinkevich, N" u="1"/>
        <s v="Rohan Shamapant" u="1"/>
        <s v="MoneyGram" u="1"/>
        <s v="Preobrazhenskaya, N" u="1"/>
        <s v="GoFundMe" u="1"/>
        <s v="Grinkevich, A" u="1"/>
        <s v="Sean and Polly Kennedy" u="1"/>
        <s v="Facebook" u="1"/>
        <s v="Rocket Lawyers" u="1"/>
        <s v="Robert Reynolds" u="1"/>
        <s v="Treasurer of Virginia" u="1"/>
        <s v="Napkins" u="1"/>
        <s v="Facebook Payments Inc" u="1"/>
        <s v="CapitalOne" u="1"/>
        <s v="Vladimir Sagan" u="1"/>
        <s v="Poim" u="1"/>
        <s v="Jonathan Snodgrass" u="1"/>
        <s v="Fillipova, A" u="1"/>
        <s v="Paperform.com" u="1"/>
        <s v="Julia Sixyaeva " u="1"/>
        <s v="Costco" u="1"/>
        <s v="Helen McCarthy" u="1"/>
        <s v="Google LLC" u="1"/>
        <s v="Anna Kakunina" u="1"/>
        <s v="Blagireva Alena" u="1"/>
        <s v="Mary Sharamchevskiy" u="1"/>
        <s v="Gorod Masterov" u="1"/>
        <s v="Makhorin, Y" u="1"/>
        <s v="Leads Please" u="1"/>
        <s v="Elizabeth Nocon" u="1"/>
        <s v="Andreeva, I" u="1"/>
        <s v="Khomenko, A" u="1"/>
        <s v="Tatyana Mihov" u="1"/>
        <s v="Dariya Kuzmina" u="1"/>
        <s v="Lufthansa" u="1"/>
        <s v="Chikina, S" u="1"/>
        <s v="Mahorina" u="1"/>
        <s v="Mi Horton" u="1"/>
        <s v="Venmo" u="1"/>
        <s v="Entry Fee" u="1"/>
        <s v="Andrey Arzhayev" u="1"/>
        <s v="Sendible.com" u="1"/>
        <s v="Antonina Sagan" u="1"/>
        <s v="IP Adygaeva" u="1"/>
        <s v="Muraveynik" u="1"/>
        <s v="PrintRunner" u="1"/>
        <s v="Nirmal Patel" u="1"/>
        <s v="Karina Ponomarenko" u="1"/>
        <s v="TechSoup" u="1"/>
        <s v="Jan Urbach" u="1"/>
        <s v="Community Individual (Unk)" u="1"/>
        <s v="Jazz" u="1"/>
        <s v="Vasilyeva, N" u="1"/>
        <s v="Torgovyj Objekt" u="1"/>
        <s v="Pavel Prantsevich" u="1"/>
        <s v="Michael J Fitzgerald" u="1"/>
        <s v="Mark Arzhayev" u="1"/>
        <s v="Razak Radityo" u="1"/>
        <s v="Timofey Sharamchevskiy" u="1"/>
        <s v="N. Makhorina" u="1"/>
        <s v="Hotenko Vladimir" u="1"/>
        <s v="Unknown" u="1"/>
        <s v="Makhorina, D" u="1"/>
        <s v="Anya Kakunina" u="1"/>
        <s v="Envelopes.com" u="1"/>
        <s v="Mariya Poznyanskaya" u="1"/>
        <s v="Kafe Tesla" u="1"/>
        <s v="Peterochka" u="1"/>
        <s v="Dina Onishchenko" u="1"/>
        <s v="Torgoservice 324" u="1"/>
        <s v="Virginia Secretary of State" u="1"/>
        <s v="Molochkovich, E" u="1"/>
        <s v="Foshan Pangbo Packaging Technology Co., Ltd." u="1"/>
        <s v="Murkina, S" u="1"/>
        <s v="Posnyanskaya, M" u="1"/>
        <s v="Sherry Hunter" u="1"/>
        <s v="Printing Agency" u="1"/>
      </sharedItems>
    </cacheField>
    <cacheField name="Document" numFmtId="0">
      <sharedItems containsBlank="1" count="3">
        <s v="Income Statement"/>
        <s v="Balance Sheet"/>
        <m u="1"/>
      </sharedItems>
    </cacheField>
    <cacheField name="Type" numFmtId="0">
      <sharedItems containsBlank="1" count="16">
        <s v="Revenue"/>
        <s v="Expense"/>
        <s v="Prepaid Expense"/>
        <s v="Cash"/>
        <s v="Accounts Receivable"/>
        <s v="Direct Program Expense"/>
        <s v="Salaries Payable"/>
        <s v="Expenses Payable"/>
        <s v="Programs Payable"/>
        <s v="Loans Receivable" u="1"/>
        <m u="1"/>
        <s v="Bonuses Payable" u="1"/>
        <s v="Office Supplies" u="1"/>
        <s v="Bonus Payale" u="1"/>
        <s v="Donation" u="1"/>
        <s v="Accounts Payable" u="1"/>
      </sharedItems>
    </cacheField>
    <cacheField name="Category" numFmtId="0">
      <sharedItems containsBlank="1" count="34">
        <s v="In Kind Contributions"/>
        <s v="Legal"/>
        <s v="Marketing"/>
        <s v="PayPal"/>
        <s v="Unrestricted Donations"/>
        <s v="Fees"/>
        <s v="RUB Cash"/>
        <s v="CapitalOne"/>
        <s v="Office Supplies"/>
        <s v="Donations"/>
        <s v="Wages"/>
        <s v="Employee"/>
        <s v="Academics"/>
        <s v="Programs"/>
        <m u="1"/>
        <s v="Services" u="1"/>
        <s v="Development" u="1"/>
        <s v="Ivan Utiakov" u="1"/>
        <s v="Travel" u="1"/>
        <s v="Go Entrepreneur" u="1"/>
        <s v="Professional Services" u="1"/>
        <s v="Community" u="1"/>
        <s v="Program Revenue" u="1"/>
        <s v="Basic Needs" u="1"/>
        <s v="Stripe" u="1"/>
        <s v="Tools" u="1"/>
        <s v="Restricted Donations" u="1"/>
        <s v="Venmo" u="1"/>
        <s v="Volunteering" u="1"/>
        <s v="Expense Paid" u="1"/>
        <s v="Jazz" u="1"/>
        <s v="Timofey Sharamchevskiy" u="1"/>
        <s v="Art Therapy" u="1"/>
        <s v="Sparks Credit Card" u="1"/>
      </sharedItems>
    </cacheField>
    <cacheField name="Subcategory" numFmtId="0">
      <sharedItems containsBlank="1" containsMixedTypes="1" containsNumber="1" containsInteger="1" minValue="2021" maxValue="2021" count="20">
        <s v="Expenses Paid"/>
        <s v="State"/>
        <s v="Website"/>
        <s v="Donations"/>
        <s v="General Donation"/>
        <s v="Fees"/>
        <s v="Marketing"/>
        <s v="Photography"/>
        <m/>
        <s v="Products"/>
        <s v="Electronics"/>
        <s v="John Smith"/>
        <s v="Jane Smith"/>
        <s v="Transfer"/>
        <s v="Joe Nice"/>
        <s v="Expenses"/>
        <s v="Salaries"/>
        <s v="Misc Supplies"/>
        <s v="Academics"/>
        <n v="2021" u="1"/>
      </sharedItems>
    </cacheField>
    <cacheField name="Detail" numFmtId="0">
      <sharedItems containsBlank="1" count="46">
        <s v="Legal"/>
        <m/>
        <s v="Marketing"/>
        <s v="GoDaddy"/>
        <s v="Wix"/>
        <s v="PayPal"/>
        <s v="Samples"/>
        <s v="CapitalOne"/>
        <s v="Office Supplies"/>
        <s v="Assistant"/>
        <s v="Program Coordinator"/>
        <s v="Academics 21-001"/>
        <s v="Envelope" u="1"/>
        <s v="Business cards - Tima" u="1"/>
        <s v="Construction Materials" u="1"/>
        <s v="Yellow #9 Envelope" u="1"/>
        <s v="Thank you cards" u="1"/>
        <s v="Stamps" u="1"/>
        <s v="Business cards" u="1"/>
        <s v="Caroline Magoc" u="1"/>
        <s v="Blue Envelope" u="1"/>
        <s v="Nic.ru" u="1"/>
        <s v="Meet the artist card" u="1"/>
        <s v="Facebook" u="1"/>
        <s v="Hand Stickers" u="1"/>
        <s v="Legal Services" u="1"/>
        <s v="Thank you stickers" u="1"/>
        <s v="Ivan Jan 2022" u="1"/>
        <s v="Business cards - Ivan" u="1"/>
        <s v="Tima Moscow" u="1"/>
        <s v="Stripe" u="1"/>
        <s v="Art" u="1"/>
        <s v="RUB Cash" u="1"/>
        <s v="Video March 2022" u="1"/>
        <s v="Google" u="1"/>
        <s v="Clear Return Address" u="1"/>
        <s v="Return Address" u="1"/>
        <s v="Venmo" u="1"/>
        <s v="Sendible" u="1"/>
        <s v="Social Media" u="1"/>
        <s v="Blank Return Address" u="1"/>
        <s v="Jazz" u="1"/>
        <s v="Video Jan 2022" u="1"/>
        <s v="Valentines Day 2022" u="1"/>
        <s v="Canva" u="1"/>
        <s v="Pink #10 Envelope" u="1"/>
      </sharedItems>
    </cacheField>
    <cacheField name="Project ID" numFmtId="0">
      <sharedItems containsDate="1" containsBlank="1" containsMixedTypes="1" minDate="1905-07-13T00:00:00" maxDate="1905-07-15T00:00:00" count="4">
        <m/>
        <s v="Academics 21-001"/>
        <d v="1905-07-14T00:00:00" u="1"/>
        <d v="1905-07-13T00:00:00" u="1"/>
      </sharedItems>
    </cacheField>
    <cacheField name="Quantity" numFmtId="1">
      <sharedItems containsString="0" containsBlank="1" containsNumber="1" containsInteger="1" minValue="-1" maxValue="36"/>
    </cacheField>
    <cacheField name="Adj" numFmtId="1">
      <sharedItems containsNonDate="0" containsString="0" containsBlank="1"/>
    </cacheField>
    <cacheField name="Comment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x v="0"/>
    <s v="20-000001"/>
    <s v="Complete"/>
    <d v="2020-12-01T00:00:00"/>
    <x v="0"/>
    <x v="0"/>
    <n v="75"/>
    <n v="75"/>
    <m/>
    <m/>
    <x v="0"/>
    <x v="0"/>
    <x v="0"/>
    <x v="0"/>
    <x v="0"/>
    <x v="0"/>
    <x v="0"/>
    <m/>
    <m/>
    <m/>
  </r>
  <r>
    <x v="0"/>
    <s v="20-000001"/>
    <s v="Complete"/>
    <d v="2020-12-01T00:00:00"/>
    <x v="0"/>
    <x v="0"/>
    <n v="75"/>
    <n v="75"/>
    <m/>
    <m/>
    <x v="1"/>
    <x v="0"/>
    <x v="1"/>
    <x v="1"/>
    <x v="1"/>
    <x v="1"/>
    <x v="0"/>
    <m/>
    <m/>
    <m/>
  </r>
  <r>
    <x v="0"/>
    <s v="21-000001"/>
    <s v="Complete"/>
    <d v="2021-05-26T00:00:00"/>
    <x v="1"/>
    <x v="1"/>
    <n v="40.98"/>
    <n v="40.98"/>
    <m/>
    <m/>
    <x v="2"/>
    <x v="0"/>
    <x v="0"/>
    <x v="0"/>
    <x v="0"/>
    <x v="2"/>
    <x v="0"/>
    <m/>
    <m/>
    <m/>
  </r>
  <r>
    <x v="0"/>
    <s v="21-000001"/>
    <s v="Complete"/>
    <d v="2021-05-26T00:00:00"/>
    <x v="1"/>
    <x v="1"/>
    <n v="40.98"/>
    <n v="40.98"/>
    <m/>
    <m/>
    <x v="3"/>
    <x v="1"/>
    <x v="2"/>
    <x v="2"/>
    <x v="2"/>
    <x v="3"/>
    <x v="0"/>
    <n v="36"/>
    <m/>
    <s v="36 months"/>
  </r>
  <r>
    <x v="0"/>
    <s v="21-000001"/>
    <s v="Complete"/>
    <d v="2021-05-26T00:00:00"/>
    <x v="1"/>
    <x v="1"/>
    <n v="1.1399999999999999"/>
    <n v="1.1399999999999999"/>
    <m/>
    <m/>
    <x v="3"/>
    <x v="0"/>
    <x v="1"/>
    <x v="2"/>
    <x v="2"/>
    <x v="3"/>
    <x v="0"/>
    <n v="-1"/>
    <m/>
    <m/>
  </r>
  <r>
    <x v="0"/>
    <s v="21-000001"/>
    <s v="Complete"/>
    <d v="2021-05-26T00:00:00"/>
    <x v="1"/>
    <x v="1"/>
    <n v="1.1399999999999999"/>
    <n v="-1.1399999999999999"/>
    <m/>
    <m/>
    <x v="3"/>
    <x v="1"/>
    <x v="2"/>
    <x v="2"/>
    <x v="2"/>
    <x v="3"/>
    <x v="0"/>
    <n v="-1"/>
    <m/>
    <m/>
  </r>
  <r>
    <x v="0"/>
    <s v="21-000002"/>
    <s v="Complete"/>
    <d v="2021-05-26T00:00:00"/>
    <x v="1"/>
    <x v="1"/>
    <n v="396"/>
    <n v="396"/>
    <m/>
    <m/>
    <x v="2"/>
    <x v="0"/>
    <x v="0"/>
    <x v="0"/>
    <x v="0"/>
    <x v="2"/>
    <x v="0"/>
    <m/>
    <m/>
    <m/>
  </r>
  <r>
    <x v="0"/>
    <s v="21-000002"/>
    <s v="Complete"/>
    <d v="2021-05-26T00:00:00"/>
    <x v="1"/>
    <x v="1"/>
    <n v="396"/>
    <n v="396"/>
    <m/>
    <m/>
    <x v="4"/>
    <x v="1"/>
    <x v="2"/>
    <x v="2"/>
    <x v="2"/>
    <x v="4"/>
    <x v="0"/>
    <n v="36"/>
    <m/>
    <s v="36 months"/>
  </r>
  <r>
    <x v="0"/>
    <s v="21-000002"/>
    <s v="Complete"/>
    <d v="2021-05-26T00:00:00"/>
    <x v="1"/>
    <x v="1"/>
    <n v="11"/>
    <n v="-11"/>
    <m/>
    <m/>
    <x v="4"/>
    <x v="1"/>
    <x v="2"/>
    <x v="2"/>
    <x v="2"/>
    <x v="4"/>
    <x v="0"/>
    <n v="-1"/>
    <m/>
    <m/>
  </r>
  <r>
    <x v="0"/>
    <s v="21-000002"/>
    <s v="Complete"/>
    <d v="2021-05-26T00:00:00"/>
    <x v="1"/>
    <x v="1"/>
    <n v="11"/>
    <n v="11"/>
    <m/>
    <m/>
    <x v="4"/>
    <x v="0"/>
    <x v="1"/>
    <x v="2"/>
    <x v="2"/>
    <x v="4"/>
    <x v="0"/>
    <n v="-1"/>
    <m/>
    <m/>
  </r>
  <r>
    <x v="0"/>
    <s v="21-000003"/>
    <s v="Complete"/>
    <d v="2021-05-27T00:00:00"/>
    <x v="1"/>
    <x v="1"/>
    <n v="0"/>
    <n v="0"/>
    <m/>
    <m/>
    <x v="2"/>
    <x v="0"/>
    <x v="0"/>
    <x v="0"/>
    <x v="0"/>
    <x v="2"/>
    <x v="0"/>
    <m/>
    <m/>
    <m/>
  </r>
  <r>
    <x v="0"/>
    <s v="21-000003"/>
    <s v="Complete"/>
    <d v="2021-05-27T00:00:00"/>
    <x v="1"/>
    <x v="1"/>
    <n v="0"/>
    <n v="0"/>
    <m/>
    <m/>
    <x v="4"/>
    <x v="0"/>
    <x v="1"/>
    <x v="2"/>
    <x v="2"/>
    <x v="4"/>
    <x v="0"/>
    <m/>
    <m/>
    <m/>
  </r>
  <r>
    <x v="0"/>
    <s v="21-000004"/>
    <s v="Complete"/>
    <d v="2021-05-27T00:00:00"/>
    <x v="1"/>
    <x v="1"/>
    <n v="10"/>
    <n v="10"/>
    <m/>
    <m/>
    <x v="5"/>
    <x v="1"/>
    <x v="3"/>
    <x v="3"/>
    <x v="3"/>
    <x v="1"/>
    <x v="0"/>
    <m/>
    <m/>
    <m/>
  </r>
  <r>
    <x v="0"/>
    <s v="21-000004"/>
    <s v="Complete"/>
    <d v="2021-05-27T00:00:00"/>
    <x v="1"/>
    <x v="1"/>
    <n v="10"/>
    <n v="10"/>
    <m/>
    <m/>
    <x v="2"/>
    <x v="0"/>
    <x v="0"/>
    <x v="4"/>
    <x v="4"/>
    <x v="5"/>
    <x v="0"/>
    <m/>
    <m/>
    <m/>
  </r>
  <r>
    <x v="0"/>
    <s v="21-000005"/>
    <s v="Complete"/>
    <d v="2021-05-27T00:00:00"/>
    <x v="1"/>
    <x v="1"/>
    <n v="0.59"/>
    <n v="0.59"/>
    <m/>
    <m/>
    <x v="6"/>
    <x v="0"/>
    <x v="1"/>
    <x v="5"/>
    <x v="3"/>
    <x v="1"/>
    <x v="0"/>
    <m/>
    <m/>
    <m/>
  </r>
  <r>
    <x v="0"/>
    <s v="21-000005"/>
    <s v="Complete"/>
    <d v="2021-05-27T00:00:00"/>
    <x v="1"/>
    <x v="1"/>
    <n v="0.59"/>
    <n v="-0.59"/>
    <m/>
    <m/>
    <x v="5"/>
    <x v="1"/>
    <x v="3"/>
    <x v="3"/>
    <x v="5"/>
    <x v="1"/>
    <x v="0"/>
    <m/>
    <m/>
    <m/>
  </r>
  <r>
    <x v="0"/>
    <s v="21-000006"/>
    <s v="Complete"/>
    <d v="2021-05-28T00:00:00"/>
    <x v="1"/>
    <x v="1"/>
    <n v="0"/>
    <n v="0"/>
    <m/>
    <m/>
    <x v="2"/>
    <x v="0"/>
    <x v="0"/>
    <x v="0"/>
    <x v="0"/>
    <x v="2"/>
    <x v="0"/>
    <m/>
    <m/>
    <m/>
  </r>
  <r>
    <x v="0"/>
    <s v="21-000006"/>
    <s v="Complete"/>
    <d v="2021-05-28T00:00:00"/>
    <x v="1"/>
    <x v="1"/>
    <n v="0"/>
    <n v="0"/>
    <m/>
    <m/>
    <x v="4"/>
    <x v="0"/>
    <x v="1"/>
    <x v="2"/>
    <x v="2"/>
    <x v="4"/>
    <x v="0"/>
    <m/>
    <m/>
    <m/>
  </r>
  <r>
    <x v="0"/>
    <s v="21-000007"/>
    <s v="Complete"/>
    <d v="2021-06-01T00:00:00"/>
    <x v="1"/>
    <x v="2"/>
    <n v="14.29"/>
    <n v="14.29"/>
    <n v="1000"/>
    <m/>
    <x v="2"/>
    <x v="0"/>
    <x v="0"/>
    <x v="0"/>
    <x v="0"/>
    <x v="2"/>
    <x v="0"/>
    <m/>
    <m/>
    <m/>
  </r>
  <r>
    <x v="0"/>
    <s v="21-000007"/>
    <s v="Complete"/>
    <d v="2021-06-01T00:00:00"/>
    <x v="1"/>
    <x v="2"/>
    <n v="14.29"/>
    <n v="-14.29"/>
    <n v="-1000"/>
    <m/>
    <x v="5"/>
    <x v="1"/>
    <x v="3"/>
    <x v="6"/>
    <x v="6"/>
    <x v="1"/>
    <x v="0"/>
    <m/>
    <m/>
    <m/>
  </r>
  <r>
    <x v="0"/>
    <s v="21-000007"/>
    <s v="Complete"/>
    <d v="2021-06-01T00:00:00"/>
    <x v="1"/>
    <x v="2"/>
    <n v="14.29"/>
    <n v="14.29"/>
    <n v="1000"/>
    <m/>
    <x v="7"/>
    <x v="0"/>
    <x v="1"/>
    <x v="2"/>
    <x v="7"/>
    <x v="1"/>
    <x v="0"/>
    <m/>
    <m/>
    <s v="Art Therapy Photoshoot"/>
  </r>
  <r>
    <x v="0"/>
    <s v="21-000007"/>
    <s v="Complete"/>
    <d v="2021-06-01T00:00:00"/>
    <x v="1"/>
    <x v="2"/>
    <n v="14.29"/>
    <n v="14.29"/>
    <n v="1000"/>
    <m/>
    <x v="5"/>
    <x v="1"/>
    <x v="3"/>
    <x v="6"/>
    <x v="8"/>
    <x v="1"/>
    <x v="0"/>
    <m/>
    <m/>
    <m/>
  </r>
  <r>
    <x v="0"/>
    <s v="21-000008"/>
    <s v="Complete"/>
    <d v="2021-06-01T00:00:00"/>
    <x v="1"/>
    <x v="2"/>
    <n v="47.02"/>
    <n v="47.02"/>
    <m/>
    <m/>
    <x v="2"/>
    <x v="0"/>
    <x v="0"/>
    <x v="0"/>
    <x v="0"/>
    <x v="2"/>
    <x v="0"/>
    <m/>
    <m/>
    <m/>
  </r>
  <r>
    <x v="0"/>
    <s v="21-000008"/>
    <s v="Complete"/>
    <d v="2021-06-01T00:00:00"/>
    <x v="1"/>
    <x v="2"/>
    <n v="47.02"/>
    <n v="47.02"/>
    <m/>
    <m/>
    <x v="8"/>
    <x v="0"/>
    <x v="1"/>
    <x v="2"/>
    <x v="9"/>
    <x v="6"/>
    <x v="0"/>
    <m/>
    <m/>
    <s v="Sample products"/>
  </r>
  <r>
    <x v="0"/>
    <s v="21-000009"/>
    <s v="Complete"/>
    <d v="2021-06-02T00:00:00"/>
    <x v="1"/>
    <x v="2"/>
    <n v="250"/>
    <n v="250"/>
    <m/>
    <m/>
    <x v="5"/>
    <x v="1"/>
    <x v="3"/>
    <x v="7"/>
    <x v="3"/>
    <x v="1"/>
    <x v="0"/>
    <m/>
    <m/>
    <m/>
  </r>
  <r>
    <x v="0"/>
    <s v="21-000009"/>
    <s v="Complete"/>
    <d v="2021-06-02T00:00:00"/>
    <x v="1"/>
    <x v="2"/>
    <n v="250"/>
    <n v="250"/>
    <m/>
    <m/>
    <x v="2"/>
    <x v="0"/>
    <x v="0"/>
    <x v="4"/>
    <x v="4"/>
    <x v="7"/>
    <x v="0"/>
    <m/>
    <m/>
    <s v="Bank account deposit"/>
  </r>
  <r>
    <x v="0"/>
    <s v="21-000010"/>
    <s v="Complete"/>
    <d v="2021-06-02T00:00:00"/>
    <x v="1"/>
    <x v="2"/>
    <n v="165"/>
    <n v="165"/>
    <m/>
    <m/>
    <x v="5"/>
    <x v="1"/>
    <x v="3"/>
    <x v="3"/>
    <x v="3"/>
    <x v="1"/>
    <x v="0"/>
    <m/>
    <m/>
    <m/>
  </r>
  <r>
    <x v="0"/>
    <s v="21-000010"/>
    <s v="Complete"/>
    <d v="2021-06-02T00:00:00"/>
    <x v="1"/>
    <x v="2"/>
    <n v="165"/>
    <n v="165"/>
    <m/>
    <m/>
    <x v="9"/>
    <x v="0"/>
    <x v="0"/>
    <x v="4"/>
    <x v="4"/>
    <x v="5"/>
    <x v="0"/>
    <m/>
    <m/>
    <m/>
  </r>
  <r>
    <x v="0"/>
    <s v="21-000011"/>
    <s v="Complete"/>
    <d v="2021-06-02T00:00:00"/>
    <x v="1"/>
    <x v="2"/>
    <n v="5.09"/>
    <n v="5.09"/>
    <m/>
    <m/>
    <x v="6"/>
    <x v="0"/>
    <x v="1"/>
    <x v="5"/>
    <x v="3"/>
    <x v="1"/>
    <x v="0"/>
    <m/>
    <m/>
    <m/>
  </r>
  <r>
    <x v="0"/>
    <s v="21-000011"/>
    <s v="Complete"/>
    <d v="2021-06-02T00:00:00"/>
    <x v="1"/>
    <x v="2"/>
    <n v="5.09"/>
    <n v="-5.09"/>
    <m/>
    <m/>
    <x v="5"/>
    <x v="1"/>
    <x v="3"/>
    <x v="3"/>
    <x v="5"/>
    <x v="1"/>
    <x v="0"/>
    <m/>
    <m/>
    <m/>
  </r>
  <r>
    <x v="0"/>
    <s v="21-000012"/>
    <s v="Complete"/>
    <d v="2021-06-05T00:00:00"/>
    <x v="1"/>
    <x v="2"/>
    <n v="95.39"/>
    <n v="95.39"/>
    <m/>
    <m/>
    <x v="10"/>
    <x v="0"/>
    <x v="1"/>
    <x v="8"/>
    <x v="10"/>
    <x v="1"/>
    <x v="0"/>
    <m/>
    <m/>
    <s v="WiFi Range Extender"/>
  </r>
  <r>
    <x v="0"/>
    <s v="21-000012"/>
    <s v="Complete"/>
    <d v="2021-06-05T00:00:00"/>
    <x v="1"/>
    <x v="2"/>
    <n v="95.39"/>
    <n v="95.39"/>
    <m/>
    <m/>
    <x v="2"/>
    <x v="0"/>
    <x v="0"/>
    <x v="0"/>
    <x v="0"/>
    <x v="8"/>
    <x v="0"/>
    <m/>
    <m/>
    <m/>
  </r>
  <r>
    <x v="0"/>
    <s v="21-000013"/>
    <s v="Complete"/>
    <d v="2021-06-15T00:00:00"/>
    <x v="1"/>
    <x v="2"/>
    <n v="1000"/>
    <n v="1000"/>
    <m/>
    <m/>
    <x v="5"/>
    <x v="1"/>
    <x v="3"/>
    <x v="7"/>
    <x v="3"/>
    <x v="1"/>
    <x v="0"/>
    <m/>
    <m/>
    <m/>
  </r>
  <r>
    <x v="0"/>
    <s v="21-000013"/>
    <s v="Complete"/>
    <d v="2021-06-11T00:00:00"/>
    <x v="1"/>
    <x v="2"/>
    <n v="1000"/>
    <n v="1000"/>
    <m/>
    <m/>
    <x v="0"/>
    <x v="0"/>
    <x v="0"/>
    <x v="4"/>
    <x v="4"/>
    <x v="7"/>
    <x v="0"/>
    <m/>
    <m/>
    <m/>
  </r>
  <r>
    <x v="0"/>
    <s v="21-000013"/>
    <s v="Complete"/>
    <d v="2021-06-11T00:00:00"/>
    <x v="1"/>
    <x v="2"/>
    <n v="1000"/>
    <n v="1000"/>
    <m/>
    <m/>
    <x v="5"/>
    <x v="1"/>
    <x v="4"/>
    <x v="9"/>
    <x v="11"/>
    <x v="1"/>
    <x v="0"/>
    <m/>
    <m/>
    <m/>
  </r>
  <r>
    <x v="0"/>
    <s v="21-000013"/>
    <s v="Complete"/>
    <d v="2021-06-11T00:00:00"/>
    <x v="1"/>
    <x v="2"/>
    <n v="1000"/>
    <n v="-1000"/>
    <m/>
    <m/>
    <x v="5"/>
    <x v="1"/>
    <x v="4"/>
    <x v="9"/>
    <x v="11"/>
    <x v="1"/>
    <x v="0"/>
    <m/>
    <m/>
    <m/>
  </r>
  <r>
    <x v="0"/>
    <s v="21-000014"/>
    <s v="Complete"/>
    <d v="2021-06-15T00:00:00"/>
    <x v="1"/>
    <x v="2"/>
    <n v="400"/>
    <n v="400"/>
    <m/>
    <m/>
    <x v="5"/>
    <x v="1"/>
    <x v="3"/>
    <x v="7"/>
    <x v="3"/>
    <x v="1"/>
    <x v="0"/>
    <m/>
    <m/>
    <m/>
  </r>
  <r>
    <x v="0"/>
    <s v="21-000014"/>
    <s v="Complete"/>
    <d v="2021-06-11T00:00:00"/>
    <x v="1"/>
    <x v="2"/>
    <n v="400"/>
    <n v="400"/>
    <m/>
    <m/>
    <x v="2"/>
    <x v="0"/>
    <x v="0"/>
    <x v="4"/>
    <x v="4"/>
    <x v="7"/>
    <x v="0"/>
    <m/>
    <m/>
    <m/>
  </r>
  <r>
    <x v="0"/>
    <s v="21-000014"/>
    <s v="Complete"/>
    <d v="2021-06-11T00:00:00"/>
    <x v="1"/>
    <x v="2"/>
    <n v="400"/>
    <n v="400"/>
    <m/>
    <m/>
    <x v="5"/>
    <x v="1"/>
    <x v="4"/>
    <x v="9"/>
    <x v="12"/>
    <x v="1"/>
    <x v="0"/>
    <m/>
    <m/>
    <m/>
  </r>
  <r>
    <x v="0"/>
    <s v="21-000014"/>
    <s v="Complete"/>
    <d v="2021-06-11T00:00:00"/>
    <x v="1"/>
    <x v="2"/>
    <n v="400"/>
    <n v="-400"/>
    <m/>
    <m/>
    <x v="5"/>
    <x v="1"/>
    <x v="4"/>
    <x v="9"/>
    <x v="12"/>
    <x v="1"/>
    <x v="0"/>
    <m/>
    <m/>
    <m/>
  </r>
  <r>
    <x v="0"/>
    <s v="21-000015"/>
    <s v="Complete"/>
    <d v="2021-06-14T00:00:00"/>
    <x v="1"/>
    <x v="2"/>
    <n v="69.91"/>
    <n v="-69.91"/>
    <n v="-5000"/>
    <n v="71.520526391074242"/>
    <x v="5"/>
    <x v="1"/>
    <x v="3"/>
    <x v="7"/>
    <x v="13"/>
    <x v="1"/>
    <x v="0"/>
    <m/>
    <m/>
    <m/>
  </r>
  <r>
    <x v="0"/>
    <s v="21-000015"/>
    <s v="Complete"/>
    <d v="2021-06-14T00:00:00"/>
    <x v="1"/>
    <x v="2"/>
    <n v="69.91"/>
    <n v="69.91"/>
    <n v="5000"/>
    <n v="71.520526391074242"/>
    <x v="5"/>
    <x v="1"/>
    <x v="3"/>
    <x v="6"/>
    <x v="8"/>
    <x v="1"/>
    <x v="0"/>
    <m/>
    <m/>
    <m/>
  </r>
  <r>
    <x v="0"/>
    <s v="21-000016"/>
    <s v="Complete"/>
    <d v="2021-06-22T00:00:00"/>
    <x v="1"/>
    <x v="2"/>
    <n v="209.72"/>
    <n v="-209.72"/>
    <n v="-15000"/>
    <n v="71.523936677474723"/>
    <x v="5"/>
    <x v="1"/>
    <x v="3"/>
    <x v="7"/>
    <x v="13"/>
    <x v="1"/>
    <x v="0"/>
    <m/>
    <m/>
    <m/>
  </r>
  <r>
    <x v="0"/>
    <s v="21-000016"/>
    <s v="Complete"/>
    <d v="2021-06-14T00:00:00"/>
    <x v="1"/>
    <x v="2"/>
    <n v="209.72"/>
    <n v="209.72"/>
    <n v="15000"/>
    <n v="71.523936677474723"/>
    <x v="5"/>
    <x v="1"/>
    <x v="3"/>
    <x v="6"/>
    <x v="8"/>
    <x v="1"/>
    <x v="0"/>
    <m/>
    <m/>
    <m/>
  </r>
  <r>
    <x v="0"/>
    <s v="21-000017"/>
    <s v="Complete"/>
    <d v="2021-06-18T00:00:00"/>
    <x v="1"/>
    <x v="2"/>
    <n v="99.27"/>
    <n v="-99.27"/>
    <n v="-7100"/>
    <n v="71.522111413317219"/>
    <x v="5"/>
    <x v="1"/>
    <x v="3"/>
    <x v="7"/>
    <x v="13"/>
    <x v="1"/>
    <x v="0"/>
    <m/>
    <m/>
    <m/>
  </r>
  <r>
    <x v="0"/>
    <s v="21-000017"/>
    <s v="Complete"/>
    <d v="2021-06-14T00:00:00"/>
    <x v="1"/>
    <x v="2"/>
    <n v="99.27"/>
    <n v="99.27"/>
    <n v="7100"/>
    <n v="71.522111413317219"/>
    <x v="5"/>
    <x v="1"/>
    <x v="3"/>
    <x v="6"/>
    <x v="8"/>
    <x v="1"/>
    <x v="0"/>
    <m/>
    <m/>
    <m/>
  </r>
  <r>
    <x v="0"/>
    <s v="21-000018"/>
    <s v="Complete"/>
    <d v="2021-08-09T00:00:00"/>
    <x v="1"/>
    <x v="3"/>
    <n v="200"/>
    <n v="200"/>
    <m/>
    <m/>
    <x v="5"/>
    <x v="1"/>
    <x v="3"/>
    <x v="7"/>
    <x v="3"/>
    <x v="1"/>
    <x v="0"/>
    <m/>
    <m/>
    <m/>
  </r>
  <r>
    <x v="0"/>
    <s v="21-000018"/>
    <s v="Complete"/>
    <d v="2021-08-09T00:00:00"/>
    <x v="1"/>
    <x v="3"/>
    <n v="200"/>
    <n v="200"/>
    <m/>
    <m/>
    <x v="11"/>
    <x v="0"/>
    <x v="0"/>
    <x v="4"/>
    <x v="4"/>
    <x v="7"/>
    <x v="0"/>
    <m/>
    <m/>
    <m/>
  </r>
  <r>
    <x v="0"/>
    <s v="21-000018"/>
    <s v="Complete"/>
    <d v="2021-06-13T00:00:00"/>
    <x v="1"/>
    <x v="2"/>
    <n v="200"/>
    <n v="200"/>
    <m/>
    <m/>
    <x v="5"/>
    <x v="1"/>
    <x v="4"/>
    <x v="9"/>
    <x v="14"/>
    <x v="1"/>
    <x v="0"/>
    <m/>
    <m/>
    <m/>
  </r>
  <r>
    <x v="0"/>
    <s v="21-000018"/>
    <s v="Complete"/>
    <d v="2021-08-08T00:00:00"/>
    <x v="1"/>
    <x v="3"/>
    <n v="200"/>
    <n v="-200"/>
    <m/>
    <m/>
    <x v="5"/>
    <x v="1"/>
    <x v="4"/>
    <x v="9"/>
    <x v="14"/>
    <x v="1"/>
    <x v="0"/>
    <m/>
    <m/>
    <m/>
  </r>
  <r>
    <x v="0"/>
    <s v="21-000019"/>
    <s v="Complete"/>
    <d v="2021-06-18T00:00:00"/>
    <x v="1"/>
    <x v="2"/>
    <n v="69.91"/>
    <n v="-69.91"/>
    <n v="-5000"/>
    <n v="71.520526391074242"/>
    <x v="5"/>
    <x v="1"/>
    <x v="3"/>
    <x v="7"/>
    <x v="13"/>
    <x v="1"/>
    <x v="0"/>
    <m/>
    <m/>
    <m/>
  </r>
  <r>
    <x v="0"/>
    <s v="21-000019"/>
    <s v="Complete"/>
    <d v="2021-06-14T00:00:00"/>
    <x v="1"/>
    <x v="2"/>
    <n v="69.91"/>
    <n v="69.91"/>
    <n v="5000"/>
    <n v="71.520526391074242"/>
    <x v="5"/>
    <x v="1"/>
    <x v="3"/>
    <x v="6"/>
    <x v="8"/>
    <x v="1"/>
    <x v="0"/>
    <m/>
    <m/>
    <m/>
  </r>
  <r>
    <x v="0"/>
    <s v="21-000020"/>
    <s v="Complete"/>
    <d v="2021-06-14T00:00:00"/>
    <x v="1"/>
    <x v="2"/>
    <n v="69.906666666666695"/>
    <n v="69.906666666666695"/>
    <n v="5000"/>
    <m/>
    <x v="12"/>
    <x v="0"/>
    <x v="5"/>
    <x v="10"/>
    <x v="15"/>
    <x v="9"/>
    <x v="0"/>
    <m/>
    <m/>
    <m/>
  </r>
  <r>
    <x v="0"/>
    <s v="21-000020"/>
    <s v="Complete"/>
    <d v="2021-06-14T00:00:00"/>
    <x v="1"/>
    <x v="2"/>
    <n v="99.03439784000004"/>
    <n v="99.03439784000004"/>
    <n v="7083.33"/>
    <m/>
    <x v="12"/>
    <x v="0"/>
    <x v="5"/>
    <x v="10"/>
    <x v="16"/>
    <x v="9"/>
    <x v="0"/>
    <m/>
    <m/>
    <m/>
  </r>
  <r>
    <x v="0"/>
    <s v="21-000020"/>
    <s v="Complete"/>
    <d v="2021-06-14T00:00:00"/>
    <x v="1"/>
    <x v="2"/>
    <n v="99.03439784000004"/>
    <n v="-99.03439784000004"/>
    <n v="-7083.33"/>
    <m/>
    <x v="5"/>
    <x v="1"/>
    <x v="3"/>
    <x v="6"/>
    <x v="8"/>
    <x v="1"/>
    <x v="0"/>
    <m/>
    <m/>
    <m/>
  </r>
  <r>
    <x v="0"/>
    <s v="21-000020"/>
    <s v="Complete"/>
    <d v="2021-06-18T00:00:00"/>
    <x v="1"/>
    <x v="2"/>
    <n v="69.906666666666695"/>
    <n v="-69.906666666666695"/>
    <n v="-5000"/>
    <m/>
    <x v="5"/>
    <x v="1"/>
    <x v="3"/>
    <x v="6"/>
    <x v="8"/>
    <x v="1"/>
    <x v="0"/>
    <m/>
    <m/>
    <m/>
  </r>
  <r>
    <x v="0"/>
    <s v="21-000020"/>
    <s v="Complete"/>
    <d v="2021-06-14T00:00:00"/>
    <x v="1"/>
    <x v="2"/>
    <n v="99.03439784000004"/>
    <n v="99.03439784000004"/>
    <n v="7083.33"/>
    <m/>
    <x v="5"/>
    <x v="1"/>
    <x v="6"/>
    <x v="11"/>
    <x v="8"/>
    <x v="1"/>
    <x v="0"/>
    <m/>
    <m/>
    <m/>
  </r>
  <r>
    <x v="0"/>
    <s v="21-000020"/>
    <s v="Complete"/>
    <d v="2021-06-14T00:00:00"/>
    <x v="1"/>
    <x v="2"/>
    <n v="69.906666666666695"/>
    <n v="69.906666666666695"/>
    <n v="5000"/>
    <m/>
    <x v="5"/>
    <x v="1"/>
    <x v="7"/>
    <x v="11"/>
    <x v="8"/>
    <x v="1"/>
    <x v="0"/>
    <m/>
    <m/>
    <m/>
  </r>
  <r>
    <x v="0"/>
    <s v="21-000020"/>
    <s v="Complete"/>
    <d v="2021-06-14T00:00:00"/>
    <x v="1"/>
    <x v="2"/>
    <n v="99.03439784000004"/>
    <n v="-99.03439784000004"/>
    <n v="-7083.33"/>
    <m/>
    <x v="5"/>
    <x v="1"/>
    <x v="6"/>
    <x v="11"/>
    <x v="8"/>
    <x v="1"/>
    <x v="0"/>
    <m/>
    <m/>
    <m/>
  </r>
  <r>
    <x v="0"/>
    <s v="21-000020"/>
    <s v="Complete"/>
    <d v="2021-06-14T00:00:00"/>
    <x v="1"/>
    <x v="2"/>
    <n v="69.906666666666695"/>
    <n v="-69.906666666666695"/>
    <n v="-5000"/>
    <m/>
    <x v="5"/>
    <x v="1"/>
    <x v="7"/>
    <x v="11"/>
    <x v="8"/>
    <x v="1"/>
    <x v="0"/>
    <m/>
    <m/>
    <m/>
  </r>
  <r>
    <x v="0"/>
    <s v="21-000021"/>
    <s v="Complete"/>
    <d v="2021-06-15T00:00:00"/>
    <x v="1"/>
    <x v="2"/>
    <n v="9.41"/>
    <n v="9.41"/>
    <m/>
    <m/>
    <x v="5"/>
    <x v="1"/>
    <x v="3"/>
    <x v="7"/>
    <x v="13"/>
    <x v="1"/>
    <x v="0"/>
    <m/>
    <m/>
    <m/>
  </r>
  <r>
    <x v="0"/>
    <s v="21-000021"/>
    <s v="Complete"/>
    <d v="2021-06-14T00:00:00"/>
    <x v="1"/>
    <x v="2"/>
    <n v="9.41"/>
    <n v="-9.41"/>
    <m/>
    <m/>
    <x v="5"/>
    <x v="1"/>
    <x v="3"/>
    <x v="3"/>
    <x v="13"/>
    <x v="1"/>
    <x v="0"/>
    <m/>
    <m/>
    <m/>
  </r>
  <r>
    <x v="0"/>
    <s v="21-000022"/>
    <s v="Complete"/>
    <d v="2021-06-17T00:00:00"/>
    <x v="1"/>
    <x v="2"/>
    <n v="159.91"/>
    <n v="159.91"/>
    <m/>
    <m/>
    <x v="5"/>
    <x v="1"/>
    <x v="3"/>
    <x v="7"/>
    <x v="13"/>
    <x v="1"/>
    <x v="0"/>
    <m/>
    <m/>
    <m/>
  </r>
  <r>
    <x v="0"/>
    <s v="21-000022"/>
    <s v="Complete"/>
    <d v="2021-06-15T00:00:00"/>
    <x v="1"/>
    <x v="2"/>
    <n v="159.91"/>
    <n v="-159.91"/>
    <m/>
    <m/>
    <x v="5"/>
    <x v="1"/>
    <x v="3"/>
    <x v="3"/>
    <x v="13"/>
    <x v="1"/>
    <x v="0"/>
    <m/>
    <m/>
    <m/>
  </r>
  <r>
    <x v="0"/>
    <s v="21-000023"/>
    <d v="1899-12-30T00:00:00"/>
    <d v="2022-06-13T00:00:00"/>
    <x v="2"/>
    <x v="2"/>
    <n v="200"/>
    <n v="200"/>
    <m/>
    <m/>
    <x v="9"/>
    <x v="0"/>
    <x v="0"/>
    <x v="4"/>
    <x v="4"/>
    <x v="7"/>
    <x v="0"/>
    <m/>
    <m/>
    <m/>
  </r>
  <r>
    <x v="0"/>
    <s v="21-000023"/>
    <d v="1899-12-30T00:00:00"/>
    <m/>
    <x v="3"/>
    <x v="4"/>
    <n v="200"/>
    <n v="200"/>
    <m/>
    <m/>
    <x v="5"/>
    <x v="1"/>
    <x v="3"/>
    <x v="7"/>
    <x v="8"/>
    <x v="1"/>
    <x v="0"/>
    <m/>
    <m/>
    <m/>
  </r>
  <r>
    <x v="0"/>
    <s v="21-000024"/>
    <s v="Complete"/>
    <d v="2021-06-14T00:00:00"/>
    <x v="1"/>
    <x v="2"/>
    <n v="29.03"/>
    <n v="29.03"/>
    <n v="2076"/>
    <m/>
    <x v="13"/>
    <x v="0"/>
    <x v="5"/>
    <x v="8"/>
    <x v="17"/>
    <x v="10"/>
    <x v="0"/>
    <m/>
    <m/>
    <m/>
  </r>
  <r>
    <x v="0"/>
    <s v="21-000024"/>
    <s v="Complete"/>
    <d v="2021-06-14T00:00:00"/>
    <x v="1"/>
    <x v="2"/>
    <n v="29.03"/>
    <n v="-29.03"/>
    <n v="-2076"/>
    <m/>
    <x v="5"/>
    <x v="1"/>
    <x v="3"/>
    <x v="6"/>
    <x v="8"/>
    <x v="1"/>
    <x v="0"/>
    <m/>
    <m/>
    <m/>
  </r>
  <r>
    <x v="0"/>
    <s v="21-000025"/>
    <s v="Complete"/>
    <d v="2021-06-14T00:00:00"/>
    <x v="1"/>
    <x v="2"/>
    <n v="139.81"/>
    <n v="139.81"/>
    <n v="9999"/>
    <m/>
    <x v="14"/>
    <x v="0"/>
    <x v="5"/>
    <x v="8"/>
    <x v="10"/>
    <x v="10"/>
    <x v="0"/>
    <m/>
    <m/>
    <m/>
  </r>
  <r>
    <x v="0"/>
    <s v="21-000025"/>
    <s v="Complete"/>
    <d v="2021-06-14T00:00:00"/>
    <x v="1"/>
    <x v="2"/>
    <n v="139.81"/>
    <n v="-139.81"/>
    <n v="-9999"/>
    <m/>
    <x v="5"/>
    <x v="1"/>
    <x v="3"/>
    <x v="6"/>
    <x v="8"/>
    <x v="1"/>
    <x v="0"/>
    <m/>
    <m/>
    <m/>
  </r>
  <r>
    <x v="0"/>
    <s v="21-000026"/>
    <s v="Complete"/>
    <d v="2021-06-14T00:00:00"/>
    <x v="1"/>
    <x v="2"/>
    <n v="55.93"/>
    <n v="55.93"/>
    <n v="4000"/>
    <m/>
    <x v="15"/>
    <x v="0"/>
    <x v="5"/>
    <x v="8"/>
    <x v="10"/>
    <x v="10"/>
    <x v="0"/>
    <m/>
    <m/>
    <m/>
  </r>
  <r>
    <x v="0"/>
    <s v="21-000026"/>
    <s v="Complete"/>
    <d v="2021-06-14T00:00:00"/>
    <x v="1"/>
    <x v="2"/>
    <n v="55.93"/>
    <n v="-55.93"/>
    <n v="-4000"/>
    <m/>
    <x v="5"/>
    <x v="1"/>
    <x v="3"/>
    <x v="6"/>
    <x v="8"/>
    <x v="1"/>
    <x v="0"/>
    <m/>
    <m/>
    <m/>
  </r>
  <r>
    <x v="0"/>
    <s v="21-000027"/>
    <s v="Complete"/>
    <d v="2021-06-11T00:00:00"/>
    <x v="1"/>
    <x v="2"/>
    <n v="0.47"/>
    <n v="0.47"/>
    <m/>
    <m/>
    <x v="16"/>
    <x v="1"/>
    <x v="3"/>
    <x v="7"/>
    <x v="13"/>
    <x v="1"/>
    <x v="0"/>
    <m/>
    <m/>
    <m/>
  </r>
  <r>
    <x v="0"/>
    <s v="21-000027"/>
    <s v="Complete"/>
    <d v="2021-06-11T00:00:00"/>
    <x v="1"/>
    <x v="2"/>
    <n v="0.47"/>
    <n v="-0.47"/>
    <m/>
    <m/>
    <x v="5"/>
    <x v="1"/>
    <x v="3"/>
    <x v="7"/>
    <x v="13"/>
    <x v="1"/>
    <x v="0"/>
    <m/>
    <m/>
    <m/>
  </r>
  <r>
    <x v="0"/>
    <s v="21-000028"/>
    <s v="Complete"/>
    <d v="2021-06-11T00:00:00"/>
    <x v="1"/>
    <x v="2"/>
    <n v="0.43"/>
    <n v="0.43"/>
    <m/>
    <m/>
    <x v="16"/>
    <x v="1"/>
    <x v="3"/>
    <x v="7"/>
    <x v="13"/>
    <x v="1"/>
    <x v="0"/>
    <m/>
    <m/>
    <m/>
  </r>
  <r>
    <x v="0"/>
    <s v="21-000028"/>
    <s v="Complete"/>
    <d v="2021-06-11T00:00:00"/>
    <x v="1"/>
    <x v="2"/>
    <n v="0.43"/>
    <n v="-0.43"/>
    <m/>
    <m/>
    <x v="5"/>
    <x v="1"/>
    <x v="3"/>
    <x v="7"/>
    <x v="13"/>
    <x v="1"/>
    <x v="0"/>
    <m/>
    <m/>
    <m/>
  </r>
  <r>
    <x v="0"/>
    <s v="21-000029"/>
    <s v="Complete"/>
    <d v="2021-06-15T00:00:00"/>
    <x v="1"/>
    <x v="2"/>
    <n v="165"/>
    <n v="165"/>
    <m/>
    <m/>
    <x v="5"/>
    <x v="1"/>
    <x v="3"/>
    <x v="3"/>
    <x v="3"/>
    <x v="1"/>
    <x v="0"/>
    <m/>
    <m/>
    <m/>
  </r>
  <r>
    <x v="0"/>
    <s v="21-000029"/>
    <s v="Complete"/>
    <d v="2021-06-15T00:00:00"/>
    <x v="1"/>
    <x v="2"/>
    <n v="165"/>
    <n v="165"/>
    <m/>
    <m/>
    <x v="9"/>
    <x v="0"/>
    <x v="0"/>
    <x v="4"/>
    <x v="4"/>
    <x v="5"/>
    <x v="0"/>
    <m/>
    <m/>
    <m/>
  </r>
  <r>
    <x v="0"/>
    <s v="21-000030"/>
    <s v="Complete"/>
    <d v="2021-06-15T00:00:00"/>
    <x v="1"/>
    <x v="2"/>
    <n v="5.09"/>
    <n v="5.09"/>
    <m/>
    <m/>
    <x v="6"/>
    <x v="0"/>
    <x v="1"/>
    <x v="5"/>
    <x v="3"/>
    <x v="1"/>
    <x v="0"/>
    <m/>
    <m/>
    <m/>
  </r>
  <r>
    <x v="0"/>
    <s v="21-000030"/>
    <s v="Complete"/>
    <d v="2021-06-15T00:00:00"/>
    <x v="1"/>
    <x v="2"/>
    <n v="5.09"/>
    <n v="-5.09"/>
    <m/>
    <m/>
    <x v="5"/>
    <x v="1"/>
    <x v="3"/>
    <x v="3"/>
    <x v="5"/>
    <x v="1"/>
    <x v="0"/>
    <m/>
    <m/>
    <m/>
  </r>
  <r>
    <x v="0"/>
    <s v="21-000031"/>
    <s v="Complete"/>
    <d v="2021-06-15T00:00:00"/>
    <x v="1"/>
    <x v="2"/>
    <n v="159.91"/>
    <n v="159.91"/>
    <m/>
    <m/>
    <x v="5"/>
    <x v="1"/>
    <x v="3"/>
    <x v="7"/>
    <x v="13"/>
    <x v="1"/>
    <x v="0"/>
    <m/>
    <m/>
    <m/>
  </r>
  <r>
    <x v="0"/>
    <s v="21-000031"/>
    <s v="Complete"/>
    <d v="2021-06-15T00:00:00"/>
    <x v="1"/>
    <x v="2"/>
    <n v="159.91"/>
    <n v="-159.91"/>
    <m/>
    <m/>
    <x v="5"/>
    <x v="1"/>
    <x v="3"/>
    <x v="3"/>
    <x v="13"/>
    <x v="1"/>
    <x v="0"/>
    <m/>
    <m/>
    <m/>
  </r>
  <r>
    <x v="0"/>
    <s v="21-000032"/>
    <s v="Complete"/>
    <d v="2021-07-07T00:00:00"/>
    <x v="1"/>
    <x v="5"/>
    <n v="139.33000000000001"/>
    <n v="-139.33000000000001"/>
    <n v="-10000"/>
    <n v="71.77205196296562"/>
    <x v="5"/>
    <x v="1"/>
    <x v="3"/>
    <x v="7"/>
    <x v="13"/>
    <x v="1"/>
    <x v="0"/>
    <m/>
    <m/>
    <m/>
  </r>
  <r>
    <x v="0"/>
    <s v="21-000032"/>
    <s v="Complete"/>
    <d v="2021-06-18T00:00:00"/>
    <x v="1"/>
    <x v="2"/>
    <n v="139.33000000000001"/>
    <n v="139.33000000000001"/>
    <n v="10000"/>
    <n v="71.77205196296562"/>
    <x v="5"/>
    <x v="1"/>
    <x v="3"/>
    <x v="6"/>
    <x v="8"/>
    <x v="1"/>
    <x v="0"/>
    <m/>
    <m/>
    <m/>
  </r>
  <r>
    <x v="0"/>
    <s v="21-000033"/>
    <d v="1899-12-30T00:00:00"/>
    <d v="2021-06-18T00:00:00"/>
    <x v="1"/>
    <x v="2"/>
    <n v="100"/>
    <n v="-100"/>
    <m/>
    <m/>
    <x v="17"/>
    <x v="1"/>
    <x v="8"/>
    <x v="12"/>
    <x v="18"/>
    <x v="1"/>
    <x v="1"/>
    <m/>
    <m/>
    <m/>
  </r>
  <r>
    <x v="0"/>
    <s v="21-000034"/>
    <d v="1899-12-30T00:00:00"/>
    <d v="2021-06-18T00:00:00"/>
    <x v="1"/>
    <x v="2"/>
    <n v="50"/>
    <n v="-50"/>
    <m/>
    <m/>
    <x v="5"/>
    <x v="1"/>
    <x v="3"/>
    <x v="7"/>
    <x v="8"/>
    <x v="1"/>
    <x v="0"/>
    <m/>
    <m/>
    <m/>
  </r>
  <r>
    <x v="0"/>
    <s v="21-000034"/>
    <d v="1899-12-30T00:00:00"/>
    <d v="2021-06-18T00:00:00"/>
    <x v="1"/>
    <x v="2"/>
    <n v="50"/>
    <n v="50"/>
    <m/>
    <m/>
    <x v="18"/>
    <x v="0"/>
    <x v="5"/>
    <x v="13"/>
    <x v="18"/>
    <x v="11"/>
    <x v="0"/>
    <m/>
    <m/>
    <m/>
  </r>
  <r>
    <x v="0"/>
    <s v="21-000034"/>
    <d v="1899-12-30T00:00:00"/>
    <d v="2021-06-18T00:00:00"/>
    <x v="1"/>
    <x v="2"/>
    <n v="50"/>
    <n v="50"/>
    <m/>
    <m/>
    <x v="17"/>
    <x v="1"/>
    <x v="8"/>
    <x v="12"/>
    <x v="18"/>
    <x v="1"/>
    <x v="1"/>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832A1E0-95E0-463E-93BA-A71A45D6B3C3}" name="PivotTable1" cacheId="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6:C21" firstHeaderRow="0" firstDataRow="1" firstDataCol="1" rowPageCount="3" colPageCount="1"/>
  <pivotFields count="20">
    <pivotField axis="axisPage" multipleItemSelectionAllowed="1" showAll="0">
      <items count="10">
        <item m="1" x="4"/>
        <item x="0"/>
        <item m="1" x="3"/>
        <item m="1" x="1"/>
        <item h="1" m="1" x="5"/>
        <item m="1" x="6"/>
        <item h="1" m="1" x="7"/>
        <item h="1" m="1" x="2"/>
        <item h="1" m="1" x="8"/>
        <item t="default"/>
      </items>
    </pivotField>
    <pivotField showAll="0"/>
    <pivotField showAll="0"/>
    <pivotField showAll="0"/>
    <pivotField axis="axisPage" showAll="0">
      <items count="6">
        <item x="0"/>
        <item x="1"/>
        <item x="2"/>
        <item m="1" x="4"/>
        <item x="3"/>
        <item t="default"/>
      </items>
    </pivotField>
    <pivotField showAll="0"/>
    <pivotField numFmtId="44" showAll="0"/>
    <pivotField dataField="1" numFmtId="44" showAll="0"/>
    <pivotField dataField="1" showAll="0"/>
    <pivotField showAll="0"/>
    <pivotField showAll="0"/>
    <pivotField axis="axisPage" showAll="0">
      <items count="4">
        <item x="1"/>
        <item x="0"/>
        <item m="1" x="2"/>
        <item t="default"/>
      </items>
    </pivotField>
    <pivotField axis="axisRow" showAll="0">
      <items count="17">
        <item x="3"/>
        <item x="1"/>
        <item x="2"/>
        <item x="4"/>
        <item m="1" x="9"/>
        <item x="8"/>
        <item m="1" x="15"/>
        <item x="6"/>
        <item x="7"/>
        <item x="0"/>
        <item m="1" x="11"/>
        <item m="1" x="10"/>
        <item m="1" x="14"/>
        <item x="5"/>
        <item m="1" x="13"/>
        <item m="1" x="12"/>
        <item t="default"/>
      </items>
    </pivotField>
    <pivotField axis="axisRow" showAll="0">
      <items count="35">
        <item sd="0" x="7"/>
        <item sd="0" x="9"/>
        <item x="5"/>
        <item x="1"/>
        <item sd="0" x="2"/>
        <item x="8"/>
        <item sd="0" x="3"/>
        <item sd="0" x="6"/>
        <item x="10"/>
        <item sd="0" m="1" x="31"/>
        <item sd="0" m="1" x="33"/>
        <item sd="0" x="13"/>
        <item m="1" x="14"/>
        <item sd="0" m="1" x="27"/>
        <item sd="0" m="1" x="24"/>
        <item x="0"/>
        <item sd="0" m="1" x="20"/>
        <item m="1" x="18"/>
        <item m="1" x="29"/>
        <item x="4"/>
        <item m="1" x="26"/>
        <item m="1" x="32"/>
        <item m="1" x="25"/>
        <item m="1" x="17"/>
        <item m="1" x="28"/>
        <item m="1" x="21"/>
        <item m="1" x="19"/>
        <item x="12"/>
        <item m="1" x="23"/>
        <item m="1" x="16"/>
        <item m="1" x="15"/>
        <item m="1" x="30"/>
        <item m="1" x="22"/>
        <item x="11"/>
        <item t="default"/>
      </items>
    </pivotField>
    <pivotField showAll="0"/>
    <pivotField showAll="0"/>
    <pivotField showAll="0"/>
    <pivotField showAll="0"/>
    <pivotField showAll="0"/>
    <pivotField showAll="0"/>
  </pivotFields>
  <rowFields count="2">
    <field x="12"/>
    <field x="13"/>
  </rowFields>
  <rowItems count="15">
    <i>
      <x/>
    </i>
    <i r="1">
      <x/>
    </i>
    <i r="1">
      <x v="6"/>
    </i>
    <i r="1">
      <x v="7"/>
    </i>
    <i>
      <x v="2"/>
    </i>
    <i r="1">
      <x v="4"/>
    </i>
    <i>
      <x v="3"/>
    </i>
    <i r="1">
      <x v="1"/>
    </i>
    <i>
      <x v="5"/>
    </i>
    <i r="1">
      <x v="27"/>
    </i>
    <i>
      <x v="7"/>
    </i>
    <i r="1">
      <x v="33"/>
    </i>
    <i>
      <x v="8"/>
    </i>
    <i r="1">
      <x v="33"/>
    </i>
    <i t="grand">
      <x/>
    </i>
  </rowItems>
  <colFields count="1">
    <field x="-2"/>
  </colFields>
  <colItems count="2">
    <i>
      <x/>
    </i>
    <i i="1">
      <x v="1"/>
    </i>
  </colItems>
  <pageFields count="3">
    <pageField fld="4" hier="-1"/>
    <pageField fld="0" hier="-1"/>
    <pageField fld="11" item="0" hier="-1"/>
  </pageFields>
  <dataFields count="2">
    <dataField name="Sum of Actual ($)" fld="7" baseField="11" baseItem="10" numFmtId="166"/>
    <dataField name="Sum of RUB Amt" fld="8" baseField="11" baseItem="6" numFmtId="165"/>
  </dataFields>
  <formats count="8">
    <format dxfId="28">
      <pivotArea collapsedLevelsAreSubtotals="1" fieldPosition="0">
        <references count="2">
          <reference field="4294967294" count="1" selected="0">
            <x v="1"/>
          </reference>
          <reference field="12" count="1">
            <x v="0"/>
          </reference>
        </references>
      </pivotArea>
    </format>
    <format dxfId="27">
      <pivotArea collapsedLevelsAreSubtotals="1" fieldPosition="0">
        <references count="3">
          <reference field="4294967294" count="1" selected="0">
            <x v="1"/>
          </reference>
          <reference field="12" count="1" selected="0">
            <x v="0"/>
          </reference>
          <reference field="13" count="1">
            <x v="0"/>
          </reference>
        </references>
      </pivotArea>
    </format>
    <format dxfId="26">
      <pivotArea collapsedLevelsAreSubtotals="1" fieldPosition="0">
        <references count="3">
          <reference field="4294967294" count="1" selected="0">
            <x v="0"/>
          </reference>
          <reference field="12" count="1" selected="0">
            <x v="0"/>
          </reference>
          <reference field="13" count="1">
            <x v="0"/>
          </reference>
        </references>
      </pivotArea>
    </format>
    <format dxfId="25">
      <pivotArea collapsedLevelsAreSubtotals="1" fieldPosition="0">
        <references count="3">
          <reference field="4294967294" count="1" selected="0">
            <x v="0"/>
          </reference>
          <reference field="12" count="1" selected="0">
            <x v="0"/>
          </reference>
          <reference field="13" count="1">
            <x v="6"/>
          </reference>
        </references>
      </pivotArea>
    </format>
    <format dxfId="24">
      <pivotArea collapsedLevelsAreSubtotals="1" fieldPosition="0">
        <references count="3">
          <reference field="4294967294" count="1" selected="0">
            <x v="0"/>
          </reference>
          <reference field="12" count="1" selected="0">
            <x v="0"/>
          </reference>
          <reference field="13" count="1">
            <x v="7"/>
          </reference>
        </references>
      </pivotArea>
    </format>
    <format dxfId="23">
      <pivotArea collapsedLevelsAreSubtotals="1" fieldPosition="0">
        <references count="3">
          <reference field="4294967294" count="1" selected="0">
            <x v="0"/>
          </reference>
          <reference field="12" count="1" selected="0">
            <x v="0"/>
          </reference>
          <reference field="13" count="1">
            <x v="13"/>
          </reference>
        </references>
      </pivotArea>
    </format>
    <format dxfId="22">
      <pivotArea collapsedLevelsAreSubtotals="1" fieldPosition="0">
        <references count="3">
          <reference field="4294967294" count="1" selected="0">
            <x v="0"/>
          </reference>
          <reference field="12" count="1" selected="0">
            <x v="0"/>
          </reference>
          <reference field="13" count="1">
            <x v="14"/>
          </reference>
        </references>
      </pivotArea>
    </format>
    <format dxfId="21">
      <pivotArea dataOnly="0" labelOnly="1" fieldPosition="0">
        <references count="2">
          <reference field="12" count="1" selected="0">
            <x v="0"/>
          </reference>
          <reference field="13" count="5">
            <x v="0"/>
            <x v="6"/>
            <x v="7"/>
            <x v="13"/>
            <x v="1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18CF6E0-E374-4462-8BE0-FA7C56FF2B9F}" name="PivotTable3" cacheId="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E6:G32" firstHeaderRow="0" firstDataRow="1" firstDataCol="1" rowPageCount="3" colPageCount="1"/>
  <pivotFields count="20">
    <pivotField axis="axisPage" showAll="0">
      <items count="10">
        <item m="1" x="4"/>
        <item x="0"/>
        <item m="1" x="3"/>
        <item m="1" x="1"/>
        <item m="1" x="5"/>
        <item m="1" x="6"/>
        <item m="1" x="7"/>
        <item m="1" x="2"/>
        <item m="1" x="8"/>
        <item t="default"/>
      </items>
    </pivotField>
    <pivotField showAll="0"/>
    <pivotField showAll="0"/>
    <pivotField showAll="0"/>
    <pivotField axis="axisPage" showAll="0">
      <items count="6">
        <item x="0"/>
        <item x="1"/>
        <item x="2"/>
        <item m="1" x="4"/>
        <item x="3"/>
        <item t="default"/>
      </items>
    </pivotField>
    <pivotField showAll="0"/>
    <pivotField numFmtId="44" showAll="0"/>
    <pivotField dataField="1" numFmtId="44" showAll="0"/>
    <pivotField dataField="1" showAll="0"/>
    <pivotField showAll="0"/>
    <pivotField showAll="0"/>
    <pivotField axis="axisPage" showAll="0">
      <items count="4">
        <item x="1"/>
        <item x="0"/>
        <item m="1" x="2"/>
        <item t="default"/>
      </items>
    </pivotField>
    <pivotField axis="axisRow" showAll="0">
      <items count="17">
        <item m="1" x="15"/>
        <item x="3"/>
        <item x="0"/>
        <item x="5"/>
        <item x="1"/>
        <item x="7"/>
        <item x="6"/>
        <item m="1" x="11"/>
        <item x="2"/>
        <item x="4"/>
        <item m="1" x="10"/>
        <item m="1" x="9"/>
        <item m="1" x="14"/>
        <item x="8"/>
        <item m="1" x="13"/>
        <item m="1" x="12"/>
        <item t="default"/>
      </items>
    </pivotField>
    <pivotField axis="axisRow" showAll="0">
      <items count="35">
        <item x="7"/>
        <item x="9"/>
        <item x="13"/>
        <item x="10"/>
        <item x="2"/>
        <item x="8"/>
        <item x="1"/>
        <item x="3"/>
        <item x="6"/>
        <item m="1" x="33"/>
        <item m="1" x="31"/>
        <item x="5"/>
        <item m="1" x="14"/>
        <item m="1" x="27"/>
        <item m="1" x="24"/>
        <item x="0"/>
        <item m="1" x="20"/>
        <item m="1" x="18"/>
        <item m="1" x="29"/>
        <item x="4"/>
        <item m="1" x="26"/>
        <item m="1" x="32"/>
        <item m="1" x="25"/>
        <item m="1" x="17"/>
        <item m="1" x="28"/>
        <item m="1" x="21"/>
        <item m="1" x="19"/>
        <item x="12"/>
        <item m="1" x="23"/>
        <item m="1" x="16"/>
        <item m="1" x="15"/>
        <item m="1" x="30"/>
        <item m="1" x="22"/>
        <item x="11"/>
        <item t="default"/>
      </items>
    </pivotField>
    <pivotField axis="axisRow" showAll="0">
      <items count="21">
        <item x="3"/>
        <item x="10"/>
        <item x="16"/>
        <item x="15"/>
        <item x="0"/>
        <item x="5"/>
        <item x="6"/>
        <item x="17"/>
        <item x="7"/>
        <item x="9"/>
        <item x="1"/>
        <item x="13"/>
        <item x="2"/>
        <item x="8"/>
        <item m="1" x="19"/>
        <item x="4"/>
        <item x="11"/>
        <item x="12"/>
        <item x="14"/>
        <item x="18"/>
        <item t="default"/>
      </items>
    </pivotField>
    <pivotField showAll="0"/>
    <pivotField showAll="0"/>
    <pivotField showAll="0"/>
    <pivotField showAll="0"/>
    <pivotField showAll="0"/>
  </pivotFields>
  <rowFields count="3">
    <field x="12"/>
    <field x="13"/>
    <field x="14"/>
  </rowFields>
  <rowItems count="26">
    <i>
      <x v="2"/>
    </i>
    <i r="1">
      <x v="15"/>
    </i>
    <i r="2">
      <x v="4"/>
    </i>
    <i r="1">
      <x v="19"/>
    </i>
    <i r="2">
      <x v="15"/>
    </i>
    <i>
      <x v="3"/>
    </i>
    <i r="1">
      <x v="2"/>
    </i>
    <i r="2">
      <x v="19"/>
    </i>
    <i r="1">
      <x v="3"/>
    </i>
    <i r="2">
      <x v="2"/>
    </i>
    <i r="2">
      <x v="3"/>
    </i>
    <i r="1">
      <x v="5"/>
    </i>
    <i r="2">
      <x v="1"/>
    </i>
    <i r="2">
      <x v="7"/>
    </i>
    <i>
      <x v="4"/>
    </i>
    <i r="1">
      <x v="4"/>
    </i>
    <i r="2">
      <x v="8"/>
    </i>
    <i r="2">
      <x v="9"/>
    </i>
    <i r="2">
      <x v="12"/>
    </i>
    <i r="1">
      <x v="5"/>
    </i>
    <i r="2">
      <x v="1"/>
    </i>
    <i r="1">
      <x v="6"/>
    </i>
    <i r="2">
      <x v="10"/>
    </i>
    <i r="1">
      <x v="11"/>
    </i>
    <i r="2">
      <x/>
    </i>
    <i t="grand">
      <x/>
    </i>
  </rowItems>
  <colFields count="1">
    <field x="-2"/>
  </colFields>
  <colItems count="2">
    <i>
      <x/>
    </i>
    <i i="1">
      <x v="1"/>
    </i>
  </colItems>
  <pageFields count="3">
    <pageField fld="0" item="1" hier="-1"/>
    <pageField fld="11" item="1" hier="-1"/>
    <pageField fld="4" hier="-1"/>
  </pageFields>
  <dataFields count="2">
    <dataField name="Sum of Actual ($)" fld="7" baseField="0" baseItem="1" numFmtId="166"/>
    <dataField name="Sum of RUB Amt" fld="8" baseField="0" baseItem="1"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B1D9823-8460-46A4-8AE7-6AABDBC8A406}" name="PivotTable4" cacheId="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I6:L11" firstHeaderRow="0" firstDataRow="1" firstDataCol="1" rowPageCount="3" colPageCount="1"/>
  <pivotFields count="20">
    <pivotField axis="axisPage" multipleItemSelectionAllowed="1" showAll="0">
      <items count="10">
        <item m="1" x="4"/>
        <item x="0"/>
        <item h="1" m="1" x="3"/>
        <item m="1" x="1"/>
        <item h="1" m="1" x="5"/>
        <item h="1" m="1" x="6"/>
        <item h="1" m="1" x="7"/>
        <item h="1" m="1" x="2"/>
        <item h="1" m="1" x="8"/>
        <item t="default"/>
      </items>
    </pivotField>
    <pivotField showAll="0"/>
    <pivotField showAll="0"/>
    <pivotField showAll="0"/>
    <pivotField showAll="0"/>
    <pivotField showAll="0"/>
    <pivotField numFmtId="44" showAll="0"/>
    <pivotField dataField="1" numFmtId="44" showAll="0"/>
    <pivotField dataField="1" showAll="0"/>
    <pivotField showAll="0"/>
    <pivotField showAll="0"/>
    <pivotField axis="axisPage" showAll="0">
      <items count="4">
        <item x="1"/>
        <item x="0"/>
        <item m="1" x="2"/>
        <item t="default"/>
      </items>
    </pivotField>
    <pivotField axis="axisPage" showAll="0">
      <items count="17">
        <item x="3"/>
        <item x="1"/>
        <item x="2"/>
        <item x="4"/>
        <item m="1" x="9"/>
        <item m="1" x="15"/>
        <item x="6"/>
        <item x="7"/>
        <item x="0"/>
        <item m="1" x="11"/>
        <item m="1" x="10"/>
        <item m="1" x="14"/>
        <item x="5"/>
        <item x="8"/>
        <item m="1" x="13"/>
        <item m="1" x="12"/>
        <item t="default"/>
      </items>
    </pivotField>
    <pivotField axis="axisRow" showAll="0">
      <items count="35">
        <item sd="0" x="7"/>
        <item sd="0" x="9"/>
        <item x="5"/>
        <item x="1"/>
        <item x="2"/>
        <item x="8"/>
        <item sd="0" x="3"/>
        <item sd="0" x="6"/>
        <item x="10"/>
        <item sd="0" m="1" x="31"/>
        <item sd="0" m="1" x="33"/>
        <item sd="0" x="13"/>
        <item m="1" x="14"/>
        <item sd="0" m="1" x="27"/>
        <item sd="0" m="1" x="24"/>
        <item x="0"/>
        <item sd="0" m="1" x="20"/>
        <item m="1" x="18"/>
        <item m="1" x="29"/>
        <item x="4"/>
        <item m="1" x="26"/>
        <item m="1" x="32"/>
        <item m="1" x="25"/>
        <item m="1" x="17"/>
        <item m="1" x="28"/>
        <item m="1" x="21"/>
        <item m="1" x="19"/>
        <item x="12"/>
        <item m="1" x="23"/>
        <item m="1" x="16"/>
        <item m="1" x="15"/>
        <item m="1" x="30"/>
        <item m="1" x="22"/>
        <item x="11"/>
        <item t="default"/>
      </items>
    </pivotField>
    <pivotField axis="axisRow" showAll="0">
      <items count="21">
        <item m="1" x="19"/>
        <item x="3"/>
        <item x="10"/>
        <item x="15"/>
        <item x="0"/>
        <item x="5"/>
        <item x="4"/>
        <item x="6"/>
        <item x="17"/>
        <item x="7"/>
        <item x="9"/>
        <item x="16"/>
        <item x="1"/>
        <item x="13"/>
        <item x="2"/>
        <item x="8"/>
        <item x="11"/>
        <item x="12"/>
        <item x="14"/>
        <item x="18"/>
        <item t="default"/>
      </items>
    </pivotField>
    <pivotField axis="axisRow" showAll="0">
      <items count="47">
        <item m="1" x="18"/>
        <item m="1" x="44"/>
        <item x="7"/>
        <item m="1" x="12"/>
        <item x="0"/>
        <item x="2"/>
        <item x="8"/>
        <item x="5"/>
        <item x="10"/>
        <item m="1" x="32"/>
        <item m="1" x="30"/>
        <item m="1" x="16"/>
        <item m="1" x="26"/>
        <item m="1" x="37"/>
        <item x="1"/>
        <item x="3"/>
        <item x="4"/>
        <item x="6"/>
        <item m="1" x="38"/>
        <item m="1" x="34"/>
        <item m="1" x="21"/>
        <item m="1" x="27"/>
        <item m="1" x="22"/>
        <item m="1" x="29"/>
        <item m="1" x="39"/>
        <item m="1" x="31"/>
        <item m="1" x="19"/>
        <item m="1" x="36"/>
        <item m="1" x="25"/>
        <item m="1" x="35"/>
        <item m="1" x="40"/>
        <item m="1" x="20"/>
        <item m="1" x="45"/>
        <item m="1" x="15"/>
        <item m="1" x="24"/>
        <item m="1" x="43"/>
        <item m="1" x="28"/>
        <item m="1" x="13"/>
        <item m="1" x="17"/>
        <item m="1" x="42"/>
        <item m="1" x="23"/>
        <item m="1" x="41"/>
        <item m="1" x="14"/>
        <item m="1" x="33"/>
        <item x="9"/>
        <item x="11"/>
        <item t="default"/>
      </items>
    </pivotField>
    <pivotField showAll="0"/>
    <pivotField dataField="1" showAll="0"/>
    <pivotField showAll="0"/>
    <pivotField showAll="0"/>
  </pivotFields>
  <rowFields count="3">
    <field x="13"/>
    <field x="14"/>
    <field x="15"/>
  </rowFields>
  <rowItems count="5">
    <i>
      <x v="4"/>
    </i>
    <i r="1">
      <x v="14"/>
    </i>
    <i r="2">
      <x v="15"/>
    </i>
    <i r="2">
      <x v="16"/>
    </i>
    <i t="grand">
      <x/>
    </i>
  </rowItems>
  <colFields count="1">
    <field x="-2"/>
  </colFields>
  <colItems count="3">
    <i>
      <x/>
    </i>
    <i i="1">
      <x v="1"/>
    </i>
    <i i="2">
      <x v="2"/>
    </i>
  </colItems>
  <pageFields count="3">
    <pageField fld="0" hier="-1"/>
    <pageField fld="11" item="0" hier="-1"/>
    <pageField fld="12" item="2" hier="-1"/>
  </pageFields>
  <dataFields count="3">
    <dataField name="Sum of Quantity" fld="17" baseField="0" baseItem="0"/>
    <dataField name="Sum of Actual ($)" fld="7" baseField="11" baseItem="10" numFmtId="166"/>
    <dataField name="Sum of RUB Amt" fld="8" baseField="11" baseItem="6" numFmtId="165"/>
  </dataFields>
  <formats count="8">
    <format dxfId="36">
      <pivotArea collapsedLevelsAreSubtotals="1" fieldPosition="0">
        <references count="2">
          <reference field="4294967294" count="1" selected="0">
            <x v="2"/>
          </reference>
          <reference field="12" count="1">
            <x v="0"/>
          </reference>
        </references>
      </pivotArea>
    </format>
    <format dxfId="35">
      <pivotArea collapsedLevelsAreSubtotals="1" fieldPosition="0">
        <references count="3">
          <reference field="4294967294" count="1" selected="0">
            <x v="2"/>
          </reference>
          <reference field="12" count="1" selected="0">
            <x v="0"/>
          </reference>
          <reference field="13" count="1">
            <x v="0"/>
          </reference>
        </references>
      </pivotArea>
    </format>
    <format dxfId="34">
      <pivotArea collapsedLevelsAreSubtotals="1" fieldPosition="0">
        <references count="3">
          <reference field="4294967294" count="1" selected="0">
            <x v="1"/>
          </reference>
          <reference field="12" count="1" selected="0">
            <x v="0"/>
          </reference>
          <reference field="13" count="1">
            <x v="0"/>
          </reference>
        </references>
      </pivotArea>
    </format>
    <format dxfId="33">
      <pivotArea collapsedLevelsAreSubtotals="1" fieldPosition="0">
        <references count="3">
          <reference field="4294967294" count="1" selected="0">
            <x v="1"/>
          </reference>
          <reference field="12" count="1" selected="0">
            <x v="0"/>
          </reference>
          <reference field="13" count="1">
            <x v="6"/>
          </reference>
        </references>
      </pivotArea>
    </format>
    <format dxfId="32">
      <pivotArea collapsedLevelsAreSubtotals="1" fieldPosition="0">
        <references count="3">
          <reference field="4294967294" count="1" selected="0">
            <x v="1"/>
          </reference>
          <reference field="12" count="1" selected="0">
            <x v="0"/>
          </reference>
          <reference field="13" count="1">
            <x v="7"/>
          </reference>
        </references>
      </pivotArea>
    </format>
    <format dxfId="31">
      <pivotArea collapsedLevelsAreSubtotals="1" fieldPosition="0">
        <references count="3">
          <reference field="4294967294" count="1" selected="0">
            <x v="1"/>
          </reference>
          <reference field="12" count="1" selected="0">
            <x v="0"/>
          </reference>
          <reference field="13" count="1">
            <x v="13"/>
          </reference>
        </references>
      </pivotArea>
    </format>
    <format dxfId="30">
      <pivotArea collapsedLevelsAreSubtotals="1" fieldPosition="0">
        <references count="3">
          <reference field="4294967294" count="1" selected="0">
            <x v="1"/>
          </reference>
          <reference field="12" count="1" selected="0">
            <x v="0"/>
          </reference>
          <reference field="13" count="1">
            <x v="14"/>
          </reference>
        </references>
      </pivotArea>
    </format>
    <format dxfId="29">
      <pivotArea dataOnly="0" labelOnly="1" fieldPosition="0">
        <references count="2">
          <reference field="12" count="1" selected="0">
            <x v="0"/>
          </reference>
          <reference field="13" count="5">
            <x v="0"/>
            <x v="6"/>
            <x v="7"/>
            <x v="13"/>
            <x v="1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8570E2F-9009-4DB2-A252-6584BB9A48F3}" name="PivotTable1" cacheId="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I4:K5" firstHeaderRow="0" firstDataRow="1" firstDataCol="1" rowPageCount="1" colPageCount="1"/>
  <pivotFields count="20">
    <pivotField axis="axisPage" multipleItemSelectionAllowed="1" showAll="0">
      <items count="10">
        <item m="1" x="6"/>
        <item m="1" x="7"/>
        <item h="1" m="1" x="2"/>
        <item m="1" x="8"/>
        <item m="1" x="4"/>
        <item m="1" x="3"/>
        <item x="0"/>
        <item m="1" x="5"/>
        <item m="1" x="1"/>
        <item t="default"/>
      </items>
    </pivotField>
    <pivotField showAll="0"/>
    <pivotField showAll="0"/>
    <pivotField showAll="0"/>
    <pivotField showAll="0"/>
    <pivotField showAll="0"/>
    <pivotField numFmtId="44" showAll="0"/>
    <pivotField dataField="1" numFmtId="44" showAll="0"/>
    <pivotField dataField="1" showAll="0"/>
    <pivotField showAll="0"/>
    <pivotField showAll="0"/>
    <pivotField multipleItemSelectionAllowed="1" showAll="0"/>
    <pivotField showAll="0"/>
    <pivotField showAll="0"/>
    <pivotField showAll="0"/>
    <pivotField showAll="0"/>
    <pivotField axis="axisRow" showAll="0">
      <items count="5">
        <item h="1" x="0"/>
        <item m="1" x="3"/>
        <item m="1" x="2"/>
        <item h="1" x="1"/>
        <item t="default"/>
      </items>
    </pivotField>
    <pivotField showAll="0"/>
    <pivotField showAll="0"/>
    <pivotField showAll="0"/>
  </pivotFields>
  <rowFields count="1">
    <field x="16"/>
  </rowFields>
  <rowItems count="1">
    <i t="grand">
      <x/>
    </i>
  </rowItems>
  <colFields count="1">
    <field x="-2"/>
  </colFields>
  <colItems count="2">
    <i>
      <x/>
    </i>
    <i i="1">
      <x v="1"/>
    </i>
  </colItems>
  <pageFields count="1">
    <pageField fld="0" hier="-1"/>
  </pageFields>
  <dataFields count="2">
    <dataField name="Sum of Actual ($)" fld="7" baseField="0" baseItem="1" numFmtId="166"/>
    <dataField name="Sum of RUB Amt" fld="8" baseField="0" baseItem="1" numFmtId="16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A273156-EB6A-46A4-B3F1-35A02D7117A9}" name="PivotTable3" cacheId="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5:E10" firstHeaderRow="1" firstDataRow="3" firstDataCol="1" rowPageCount="2" colPageCount="1"/>
  <pivotFields count="20">
    <pivotField axis="axisPage" multipleItemSelectionAllowed="1" showAll="0">
      <items count="10">
        <item h="1" m="1" x="6"/>
        <item m="1" x="7"/>
        <item h="1" m="1" x="2"/>
        <item h="1" m="1" x="8"/>
        <item m="1" x="4"/>
        <item m="1" x="3"/>
        <item x="0"/>
        <item m="1" x="5"/>
        <item m="1" x="1"/>
        <item t="default"/>
      </items>
    </pivotField>
    <pivotField showAll="0"/>
    <pivotField showAll="0"/>
    <pivotField showAll="0"/>
    <pivotField axis="axisPage" multipleItemSelectionAllowed="1" showAll="0">
      <items count="6">
        <item x="0"/>
        <item x="1"/>
        <item x="2"/>
        <item m="1" x="4"/>
        <item x="3"/>
        <item t="default"/>
      </items>
    </pivotField>
    <pivotField showAll="0"/>
    <pivotField numFmtId="44" showAll="0"/>
    <pivotField dataField="1" numFmtId="44" showAll="0"/>
    <pivotField dataField="1" showAll="0"/>
    <pivotField showAll="0"/>
    <pivotField showAll="0"/>
    <pivotField axis="axisCol" multipleItemSelectionAllowed="1" showAll="0">
      <items count="4">
        <item x="1"/>
        <item x="0"/>
        <item m="1" x="2"/>
        <item t="default"/>
      </items>
    </pivotField>
    <pivotField showAll="0"/>
    <pivotField multipleItemSelectionAllowed="1" showAll="0"/>
    <pivotField axis="axisRow" showAll="0" sortType="ascending">
      <items count="21">
        <item m="1" x="19"/>
        <item x="18"/>
        <item x="3"/>
        <item x="10"/>
        <item x="15"/>
        <item x="0"/>
        <item x="5"/>
        <item x="4"/>
        <item x="12"/>
        <item x="14"/>
        <item x="11"/>
        <item x="6"/>
        <item x="17"/>
        <item x="7"/>
        <item x="9"/>
        <item x="16"/>
        <item x="1"/>
        <item x="13"/>
        <item x="2"/>
        <item x="8"/>
        <item t="default"/>
      </items>
    </pivotField>
    <pivotField showAll="0"/>
    <pivotField axis="axisRow" showAll="0">
      <items count="5">
        <item h="1" x="0"/>
        <item m="1" x="3"/>
        <item m="1" x="2"/>
        <item x="1"/>
        <item t="default"/>
      </items>
    </pivotField>
    <pivotField showAll="0"/>
    <pivotField showAll="0"/>
    <pivotField showAll="0"/>
  </pivotFields>
  <rowFields count="2">
    <field x="14"/>
    <field x="16"/>
  </rowFields>
  <rowItems count="3">
    <i>
      <x v="1"/>
    </i>
    <i r="1">
      <x v="3"/>
    </i>
    <i t="grand">
      <x/>
    </i>
  </rowItems>
  <colFields count="2">
    <field x="11"/>
    <field x="-2"/>
  </colFields>
  <colItems count="4">
    <i>
      <x/>
      <x/>
    </i>
    <i r="1" i="1">
      <x v="1"/>
    </i>
    <i t="grand">
      <x/>
    </i>
    <i t="grand" i="1">
      <x/>
    </i>
  </colItems>
  <pageFields count="2">
    <pageField fld="0" hier="-1"/>
    <pageField fld="4" hier="-1"/>
  </pageFields>
  <dataFields count="2">
    <dataField name="Sum of Actual ($)" fld="7" baseField="13" baseItem="0" numFmtId="166"/>
    <dataField name="Sum of RUB Amt" fld="8" baseField="16" baseItem="10" numFmtId="16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50BBD1E9-69BD-4F33-B5A5-F82C38196C06}" name="PivotTable2" cacheId="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6:B10" firstHeaderRow="1" firstDataRow="1" firstDataCol="1" rowPageCount="3" colPageCount="1"/>
  <pivotFields count="20">
    <pivotField axis="axisPage" showAll="0">
      <items count="10">
        <item m="1" x="4"/>
        <item x="0"/>
        <item m="1" x="3"/>
        <item m="1" x="1"/>
        <item m="1" x="5"/>
        <item m="1" x="6"/>
        <item m="1" x="7"/>
        <item m="1" x="2"/>
        <item m="1" x="8"/>
        <item t="default"/>
      </items>
    </pivotField>
    <pivotField showAll="0"/>
    <pivotField showAll="0"/>
    <pivotField showAll="0"/>
    <pivotField showAll="0"/>
    <pivotField showAll="0"/>
    <pivotField numFmtId="44" showAll="0"/>
    <pivotField dataField="1" numFmtId="44" showAll="0"/>
    <pivotField showAll="0"/>
    <pivotField showAll="0"/>
    <pivotField showAll="0"/>
    <pivotField axis="axisPage" showAll="0">
      <items count="4">
        <item x="1"/>
        <item x="0"/>
        <item m="1" x="2"/>
        <item t="default"/>
      </items>
    </pivotField>
    <pivotField showAll="0"/>
    <pivotField axis="axisPage" multipleItemSelectionAllowed="1" showAll="0">
      <items count="35">
        <item h="1" x="7"/>
        <item x="9"/>
        <item h="1" x="5"/>
        <item h="1" x="1"/>
        <item h="1" x="2"/>
        <item h="1" x="8"/>
        <item h="1" x="3"/>
        <item h="1" x="13"/>
        <item h="1" x="6"/>
        <item h="1" m="1" x="33"/>
        <item h="1" m="1" x="31"/>
        <item h="1" x="10"/>
        <item m="1" x="14"/>
        <item h="1" m="1" x="27"/>
        <item h="1" m="1" x="24"/>
        <item h="1" x="0"/>
        <item h="1" m="1" x="20"/>
        <item h="1" m="1" x="18"/>
        <item m="1" x="29"/>
        <item x="4"/>
        <item m="1" x="26"/>
        <item h="1" m="1" x="32"/>
        <item h="1" m="1" x="25"/>
        <item h="1" m="1" x="17"/>
        <item h="1" m="1" x="28"/>
        <item h="1" m="1" x="21"/>
        <item h="1" m="1" x="19"/>
        <item h="1" x="12"/>
        <item h="1" m="1" x="23"/>
        <item h="1" m="1" x="16"/>
        <item h="1" m="1" x="15"/>
        <item h="1" m="1" x="30"/>
        <item h="1" m="1" x="22"/>
        <item h="1" x="11"/>
        <item t="default"/>
      </items>
    </pivotField>
    <pivotField axis="axisRow" showAll="0">
      <items count="21">
        <item x="3"/>
        <item x="10"/>
        <item x="15"/>
        <item x="0"/>
        <item x="5"/>
        <item x="6"/>
        <item x="17"/>
        <item x="7"/>
        <item x="9"/>
        <item x="16"/>
        <item x="1"/>
        <item x="13"/>
        <item x="2"/>
        <item x="8"/>
        <item m="1" x="19"/>
        <item x="4"/>
        <item x="11"/>
        <item x="12"/>
        <item x="14"/>
        <item x="18"/>
        <item t="default"/>
      </items>
    </pivotField>
    <pivotField showAll="0"/>
    <pivotField showAll="0"/>
    <pivotField showAll="0"/>
    <pivotField showAll="0"/>
    <pivotField showAll="0"/>
  </pivotFields>
  <rowFields count="1">
    <field x="14"/>
  </rowFields>
  <rowItems count="4">
    <i>
      <x v="16"/>
    </i>
    <i>
      <x v="17"/>
    </i>
    <i>
      <x v="18"/>
    </i>
    <i t="grand">
      <x/>
    </i>
  </rowItems>
  <colItems count="1">
    <i/>
  </colItems>
  <pageFields count="3">
    <pageField fld="0" item="1" hier="-1"/>
    <pageField fld="11" item="0" hier="-1"/>
    <pageField fld="13" hier="-1"/>
  </pageFields>
  <dataFields count="1">
    <dataField name="Sum of Actual ($)" fld="7" baseField="12" baseItem="25" numFmtId="16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17594F23-984E-40AF-A378-241531A973E7}" name="PivotTable1" cacheId="3" applyNumberFormats="0" applyBorderFormats="0" applyFontFormats="0" applyPatternFormats="0" applyAlignmentFormats="0" applyWidthHeightFormats="1" dataCaption="Values" updatedVersion="8" minRefreshableVersion="3" useAutoFormatting="1" itemPrintTitles="1" createdVersion="6" indent="0" compact="0" compactData="0" gridDropZones="1" multipleFieldFilters="0">
  <location ref="D6:G12" firstHeaderRow="2" firstDataRow="2" firstDataCol="3" rowPageCount="3" colPageCount="1"/>
  <pivotFields count="20">
    <pivotField axis="axisPage" compact="0" outline="0" showAll="0">
      <items count="10">
        <item m="1" x="4"/>
        <item x="0"/>
        <item m="1" x="3"/>
        <item m="1" x="1"/>
        <item m="1" x="5"/>
        <item m="1" x="6"/>
        <item m="1" x="7"/>
        <item m="1" x="2"/>
        <item m="1" x="8"/>
        <item t="default"/>
      </items>
    </pivotField>
    <pivotField compact="0" outline="0" showAll="0"/>
    <pivotField compact="0" outline="0" showAll="0"/>
    <pivotField compact="0" outline="0" showAll="0"/>
    <pivotField axis="axisPage" compact="0" outline="0" showAll="0">
      <items count="6">
        <item x="0"/>
        <item x="1"/>
        <item x="2"/>
        <item m="1" x="4"/>
        <item x="3"/>
        <item t="default"/>
      </items>
    </pivotField>
    <pivotField compact="0" outline="0" showAll="0"/>
    <pivotField compact="0" numFmtId="44" outline="0" showAll="0"/>
    <pivotField dataField="1" compact="0" numFmtId="44" outline="0" showAll="0"/>
    <pivotField compact="0" outline="0" showAll="0"/>
    <pivotField compact="0" outline="0" showAll="0"/>
    <pivotField axis="axisRow" compact="0" outline="0" showAll="0" defaultSubtotal="0">
      <items count="147">
        <item x="10"/>
        <item m="1" x="41"/>
        <item x="15"/>
        <item x="1"/>
        <item x="14"/>
        <item m="1" x="42"/>
        <item x="3"/>
        <item m="1" x="39"/>
        <item m="1" x="89"/>
        <item m="1" x="36"/>
        <item m="1" x="40"/>
        <item x="13"/>
        <item x="6"/>
        <item x="8"/>
        <item m="1" x="128"/>
        <item x="16"/>
        <item x="4"/>
        <item m="1" x="22"/>
        <item m="1" x="48"/>
        <item m="1" x="139"/>
        <item m="1" x="76"/>
        <item m="1" x="111"/>
        <item m="1" x="27"/>
        <item m="1" x="21"/>
        <item m="1" x="69"/>
        <item m="1" x="92"/>
        <item m="1" x="78"/>
        <item m="1" x="23"/>
        <item m="1" x="67"/>
        <item m="1" x="129"/>
        <item m="1" x="35"/>
        <item m="1" x="24"/>
        <item m="1" x="20"/>
        <item m="1" x="100"/>
        <item m="1" x="68"/>
        <item m="1" x="125"/>
        <item m="1" x="110"/>
        <item m="1" x="85"/>
        <item m="1" x="73"/>
        <item m="1" x="143"/>
        <item m="1" x="64"/>
        <item m="1" x="105"/>
        <item m="1" x="75"/>
        <item m="1" x="56"/>
        <item m="1" x="52"/>
        <item m="1" x="70"/>
        <item m="1" x="132"/>
        <item m="1" x="122"/>
        <item m="1" x="32"/>
        <item m="1" x="51"/>
        <item m="1" x="87"/>
        <item m="1" x="146"/>
        <item m="1" x="141"/>
        <item m="1" x="144"/>
        <item m="1" x="30"/>
        <item m="1" x="104"/>
        <item m="1" x="63"/>
        <item m="1" x="126"/>
        <item m="1" x="101"/>
        <item m="1" x="103"/>
        <item m="1" x="95"/>
        <item m="1" x="80"/>
        <item m="1" x="43"/>
        <item m="1" x="134"/>
        <item m="1" x="127"/>
        <item m="1" x="142"/>
        <item m="1" x="49"/>
        <item m="1" x="116"/>
        <item m="1" x="84"/>
        <item m="1" x="71"/>
        <item m="1" x="118"/>
        <item m="1" x="88"/>
        <item m="1" x="140"/>
        <item m="1" x="133"/>
        <item m="1" x="38"/>
        <item m="1" x="93"/>
        <item m="1" x="33"/>
        <item m="1" x="135"/>
        <item m="1" x="60"/>
        <item m="1" x="44"/>
        <item m="1" x="77"/>
        <item m="1" x="119"/>
        <item m="1" x="58"/>
        <item m="1" x="79"/>
        <item m="1" x="26"/>
        <item m="1" x="59"/>
        <item m="1" x="137"/>
        <item m="1" x="53"/>
        <item m="1" x="136"/>
        <item m="1" x="57"/>
        <item m="1" x="28"/>
        <item m="1" x="91"/>
        <item m="1" x="94"/>
        <item m="1" x="130"/>
        <item m="1" x="121"/>
        <item m="1" x="98"/>
        <item m="1" x="115"/>
        <item m="1" x="34"/>
        <item m="1" x="90"/>
        <item m="1" x="46"/>
        <item m="1" x="82"/>
        <item m="1" x="55"/>
        <item m="1" x="66"/>
        <item m="1" x="31"/>
        <item m="1" x="109"/>
        <item m="1" x="145"/>
        <item m="1" x="86"/>
        <item m="1" x="99"/>
        <item m="1" x="107"/>
        <item m="1" x="47"/>
        <item m="1" x="124"/>
        <item m="1" x="102"/>
        <item m="1" x="50"/>
        <item m="1" x="112"/>
        <item m="1" x="138"/>
        <item m="1" x="117"/>
        <item m="1" x="45"/>
        <item m="1" x="25"/>
        <item m="1" x="114"/>
        <item m="1" x="96"/>
        <item m="1" x="120"/>
        <item m="1" x="113"/>
        <item m="1" x="54"/>
        <item m="1" x="106"/>
        <item m="1" x="131"/>
        <item m="1" x="19"/>
        <item m="1" x="72"/>
        <item m="1" x="61"/>
        <item m="1" x="29"/>
        <item m="1" x="37"/>
        <item m="1" x="74"/>
        <item m="1" x="62"/>
        <item m="1" x="83"/>
        <item m="1" x="97"/>
        <item m="1" x="81"/>
        <item m="1" x="123"/>
        <item m="1" x="108"/>
        <item m="1" x="65"/>
        <item x="0"/>
        <item x="2"/>
        <item x="5"/>
        <item x="7"/>
        <item x="9"/>
        <item x="11"/>
        <item x="12"/>
        <item x="17"/>
        <item x="18"/>
      </items>
    </pivotField>
    <pivotField axis="axisPage" compact="0" outline="0" showAll="0">
      <items count="4">
        <item x="1"/>
        <item x="0"/>
        <item m="1" x="2"/>
        <item t="default"/>
      </items>
    </pivotField>
    <pivotField compact="0" outline="0" showAll="0"/>
    <pivotField axis="axisRow" compact="0" outline="0" multipleItemSelectionAllowed="1" showAll="0" defaultSubtotal="0">
      <items count="34">
        <item h="1" x="7"/>
        <item x="9"/>
        <item h="1" x="5"/>
        <item h="1" x="1"/>
        <item h="1" x="2"/>
        <item h="1" x="8"/>
        <item h="1" x="3"/>
        <item h="1" x="13"/>
        <item h="1" x="6"/>
        <item h="1" m="1" x="33"/>
        <item h="1" m="1" x="31"/>
        <item h="1" x="10"/>
        <item h="1" m="1" x="14"/>
        <item h="1" m="1" x="27"/>
        <item h="1" m="1" x="24"/>
        <item h="1" x="0"/>
        <item h="1" m="1" x="20"/>
        <item h="1" m="1" x="18"/>
        <item h="1" m="1" x="29"/>
        <item x="4"/>
        <item m="1" x="26"/>
        <item h="1" m="1" x="32"/>
        <item h="1" m="1" x="25"/>
        <item h="1" m="1" x="17"/>
        <item h="1" m="1" x="28"/>
        <item h="1" m="1" x="21"/>
        <item h="1" m="1" x="19"/>
        <item h="1" x="12"/>
        <item h="1" m="1" x="23"/>
        <item h="1" m="1" x="16"/>
        <item h="1" m="1" x="15"/>
        <item h="1" m="1" x="30"/>
        <item h="1" m="1" x="22"/>
        <item h="1" x="11"/>
      </items>
    </pivotField>
    <pivotField axis="axisRow" compact="0" outline="0" showAll="0">
      <items count="21">
        <item m="1" x="19"/>
        <item x="3"/>
        <item x="10"/>
        <item x="15"/>
        <item x="0"/>
        <item x="5"/>
        <item x="4"/>
        <item x="6"/>
        <item x="17"/>
        <item x="7"/>
        <item x="9"/>
        <item x="16"/>
        <item x="1"/>
        <item x="13"/>
        <item x="2"/>
        <item x="8"/>
        <item x="11"/>
        <item x="12"/>
        <item x="14"/>
        <item x="18"/>
        <item t="default"/>
      </items>
    </pivotField>
    <pivotField compact="0" outline="0" showAll="0"/>
    <pivotField compact="0" outline="0" showAll="0"/>
    <pivotField compact="0" outline="0" showAll="0"/>
    <pivotField compact="0" outline="0" showAll="0"/>
    <pivotField compact="0" outline="0" showAll="0"/>
  </pivotFields>
  <rowFields count="3">
    <field x="10"/>
    <field x="13"/>
    <field x="14"/>
  </rowFields>
  <rowItems count="5">
    <i>
      <x v="138"/>
      <x v="19"/>
      <x v="6"/>
    </i>
    <i>
      <x v="139"/>
      <x v="19"/>
      <x v="6"/>
    </i>
    <i>
      <x v="142"/>
      <x v="19"/>
      <x v="6"/>
    </i>
    <i>
      <x v="143"/>
      <x v="19"/>
      <x v="6"/>
    </i>
    <i t="grand">
      <x/>
    </i>
  </rowItems>
  <colItems count="1">
    <i/>
  </colItems>
  <pageFields count="3">
    <pageField fld="0" item="1" hier="-1"/>
    <pageField fld="11" item="1" hier="-1"/>
    <pageField fld="4" item="1" hier="-1"/>
  </pageFields>
  <dataFields count="1">
    <dataField name="Sum of Actual ($)" fld="7" baseField="14" baseItem="14" numFmtId="166"/>
  </dataFields>
  <formats count="1">
    <format dxfId="20">
      <pivotArea outline="0" fieldPosition="0">
        <references count="3">
          <reference field="10" count="18" selected="0">
            <x v="7"/>
            <x v="9"/>
            <x v="10"/>
            <x v="20"/>
            <x v="32"/>
            <x v="35"/>
            <x v="36"/>
            <x v="48"/>
            <x v="57"/>
            <x v="62"/>
            <x v="64"/>
            <x v="67"/>
            <x v="68"/>
            <x v="69"/>
            <x v="81"/>
            <x v="82"/>
            <x v="83"/>
            <x v="85"/>
          </reference>
          <reference field="13" count="3" selected="0">
            <x v="15"/>
            <x v="19"/>
            <x v="20"/>
          </reference>
          <reference field="14" count="3" selected="0">
            <x v="1"/>
            <x v="4"/>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CB121DC4-3EF0-42DD-A21F-C83439089172}" name="PivotTable2" cacheId="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5:K11" firstHeaderRow="1" firstDataRow="2" firstDataCol="1" rowPageCount="2" colPageCount="1"/>
  <pivotFields count="20">
    <pivotField axis="axisPage" showAll="0">
      <items count="10">
        <item m="1" x="6"/>
        <item m="1" x="7"/>
        <item m="1" x="2"/>
        <item m="1" x="8"/>
        <item m="1" x="4"/>
        <item m="1" x="3"/>
        <item x="0"/>
        <item m="1" x="5"/>
        <item m="1" x="1"/>
        <item t="default"/>
      </items>
    </pivotField>
    <pivotField showAll="0"/>
    <pivotField showAll="0"/>
    <pivotField showAll="0"/>
    <pivotField axis="axisPage" showAll="0">
      <items count="6">
        <item x="0"/>
        <item x="1"/>
        <item x="2"/>
        <item m="1" x="4"/>
        <item x="3"/>
        <item t="default"/>
      </items>
    </pivotField>
    <pivotField axis="axisRow" showAll="0">
      <items count="15">
        <item m="1" x="12"/>
        <item m="1" x="8"/>
        <item m="1" x="7"/>
        <item m="1" x="13"/>
        <item x="1"/>
        <item x="2"/>
        <item x="5"/>
        <item x="3"/>
        <item m="1" x="10"/>
        <item m="1" x="9"/>
        <item m="1" x="11"/>
        <item x="0"/>
        <item x="4"/>
        <item m="1" x="6"/>
        <item t="default"/>
      </items>
    </pivotField>
    <pivotField showAll="0"/>
    <pivotField dataField="1" showAll="0"/>
    <pivotField showAll="0"/>
    <pivotField showAll="0"/>
    <pivotField showAll="0"/>
    <pivotField showAll="0"/>
    <pivotField axis="axisCol" showAll="0">
      <items count="17">
        <item m="1" x="15"/>
        <item x="4"/>
        <item m="1" x="13"/>
        <item x="3"/>
        <item x="5"/>
        <item m="1" x="14"/>
        <item x="1"/>
        <item m="1" x="9"/>
        <item x="2"/>
        <item x="8"/>
        <item x="0"/>
        <item x="6"/>
        <item m="1" x="10"/>
        <item x="7"/>
        <item m="1" x="11"/>
        <item m="1" x="12"/>
        <item t="default"/>
      </items>
    </pivotField>
    <pivotField showAll="0"/>
    <pivotField showAll="0"/>
    <pivotField showAll="0"/>
    <pivotField showAll="0"/>
    <pivotField showAll="0"/>
    <pivotField showAll="0"/>
    <pivotField showAll="0"/>
  </pivotFields>
  <rowFields count="1">
    <field x="5"/>
  </rowFields>
  <rowItems count="5">
    <i>
      <x v="4"/>
    </i>
    <i>
      <x v="5"/>
    </i>
    <i>
      <x v="6"/>
    </i>
    <i>
      <x v="7"/>
    </i>
    <i t="grand">
      <x/>
    </i>
  </rowItems>
  <colFields count="1">
    <field x="12"/>
  </colFields>
  <colItems count="10">
    <i>
      <x v="1"/>
    </i>
    <i>
      <x v="3"/>
    </i>
    <i>
      <x v="4"/>
    </i>
    <i>
      <x v="6"/>
    </i>
    <i>
      <x v="8"/>
    </i>
    <i>
      <x v="9"/>
    </i>
    <i>
      <x v="10"/>
    </i>
    <i>
      <x v="11"/>
    </i>
    <i>
      <x v="13"/>
    </i>
    <i t="grand">
      <x/>
    </i>
  </colItems>
  <pageFields count="2">
    <pageField fld="0" item="6" hier="-1"/>
    <pageField fld="4" item="1" hier="-1"/>
  </pageFields>
  <dataFields count="1">
    <dataField name="Sum of Actual ($)" fld="7" baseField="5" baseItem="4" numFmtId="166"/>
  </dataFields>
  <pivotTableStyleInfo name="PivotStyleLight1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1A24C381-A661-4B40-A2A8-A605E324F726}" name="PivotTable1" cacheId="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5:B8" firstHeaderRow="1" firstDataRow="1" firstDataCol="1" rowPageCount="3" colPageCount="1"/>
  <pivotFields count="20">
    <pivotField axis="axisPage" showAll="0">
      <items count="10">
        <item m="1" x="4"/>
        <item m="1" x="3"/>
        <item x="0"/>
        <item m="1" x="1"/>
        <item m="1" x="5"/>
        <item m="1" x="6"/>
        <item m="1" x="7"/>
        <item m="1" x="2"/>
        <item m="1" x="8"/>
        <item t="default"/>
      </items>
    </pivotField>
    <pivotField showAll="0"/>
    <pivotField showAll="0"/>
    <pivotField showAll="0"/>
    <pivotField showAll="0"/>
    <pivotField showAll="0"/>
    <pivotField showAll="0"/>
    <pivotField dataField="1" showAll="0"/>
    <pivotField showAll="0"/>
    <pivotField showAll="0"/>
    <pivotField axis="axisRow" showAll="0">
      <items count="148">
        <item x="10"/>
        <item m="1" x="41"/>
        <item x="15"/>
        <item m="1" x="69"/>
        <item x="1"/>
        <item x="14"/>
        <item m="1" x="42"/>
        <item x="3"/>
        <item m="1" x="92"/>
        <item m="1" x="39"/>
        <item m="1" x="89"/>
        <item m="1" x="36"/>
        <item m="1" x="48"/>
        <item m="1" x="23"/>
        <item m="1" x="40"/>
        <item x="13"/>
        <item x="6"/>
        <item x="8"/>
        <item m="1" x="78"/>
        <item m="1" x="76"/>
        <item m="1" x="67"/>
        <item x="4"/>
        <item m="1" x="111"/>
        <item m="1" x="27"/>
        <item m="1" x="128"/>
        <item m="1" x="139"/>
        <item m="1" x="21"/>
        <item x="16"/>
        <item m="1" x="22"/>
        <item m="1" x="129"/>
        <item m="1" x="35"/>
        <item m="1" x="24"/>
        <item m="1" x="20"/>
        <item m="1" x="100"/>
        <item m="1" x="68"/>
        <item m="1" x="125"/>
        <item m="1" x="110"/>
        <item m="1" x="85"/>
        <item m="1" x="73"/>
        <item m="1" x="143"/>
        <item m="1" x="64"/>
        <item m="1" x="105"/>
        <item m="1" x="75"/>
        <item m="1" x="56"/>
        <item m="1" x="52"/>
        <item m="1" x="70"/>
        <item m="1" x="132"/>
        <item m="1" x="122"/>
        <item m="1" x="32"/>
        <item m="1" x="51"/>
        <item m="1" x="87"/>
        <item m="1" x="146"/>
        <item m="1" x="141"/>
        <item m="1" x="144"/>
        <item m="1" x="30"/>
        <item m="1" x="104"/>
        <item m="1" x="63"/>
        <item m="1" x="126"/>
        <item m="1" x="101"/>
        <item m="1" x="103"/>
        <item m="1" x="95"/>
        <item m="1" x="80"/>
        <item m="1" x="43"/>
        <item m="1" x="134"/>
        <item m="1" x="127"/>
        <item m="1" x="142"/>
        <item m="1" x="49"/>
        <item m="1" x="116"/>
        <item m="1" x="84"/>
        <item m="1" x="71"/>
        <item m="1" x="118"/>
        <item m="1" x="88"/>
        <item m="1" x="140"/>
        <item m="1" x="133"/>
        <item m="1" x="38"/>
        <item m="1" x="93"/>
        <item m="1" x="33"/>
        <item m="1" x="135"/>
        <item m="1" x="60"/>
        <item m="1" x="44"/>
        <item m="1" x="77"/>
        <item m="1" x="119"/>
        <item m="1" x="58"/>
        <item m="1" x="79"/>
        <item m="1" x="26"/>
        <item m="1" x="59"/>
        <item m="1" x="137"/>
        <item m="1" x="53"/>
        <item m="1" x="136"/>
        <item m="1" x="57"/>
        <item m="1" x="28"/>
        <item m="1" x="91"/>
        <item m="1" x="94"/>
        <item m="1" x="130"/>
        <item m="1" x="121"/>
        <item m="1" x="98"/>
        <item m="1" x="115"/>
        <item m="1" x="34"/>
        <item m="1" x="90"/>
        <item m="1" x="46"/>
        <item m="1" x="82"/>
        <item m="1" x="55"/>
        <item m="1" x="66"/>
        <item m="1" x="31"/>
        <item m="1" x="109"/>
        <item m="1" x="145"/>
        <item m="1" x="86"/>
        <item m="1" x="99"/>
        <item m="1" x="107"/>
        <item m="1" x="47"/>
        <item m="1" x="124"/>
        <item m="1" x="102"/>
        <item m="1" x="50"/>
        <item m="1" x="112"/>
        <item m="1" x="138"/>
        <item m="1" x="117"/>
        <item m="1" x="45"/>
        <item m="1" x="25"/>
        <item m="1" x="114"/>
        <item m="1" x="96"/>
        <item m="1" x="120"/>
        <item m="1" x="113"/>
        <item m="1" x="54"/>
        <item m="1" x="106"/>
        <item m="1" x="131"/>
        <item m="1" x="19"/>
        <item m="1" x="72"/>
        <item m="1" x="61"/>
        <item m="1" x="29"/>
        <item m="1" x="37"/>
        <item m="1" x="74"/>
        <item m="1" x="62"/>
        <item m="1" x="83"/>
        <item m="1" x="97"/>
        <item m="1" x="81"/>
        <item m="1" x="123"/>
        <item m="1" x="108"/>
        <item m="1" x="65"/>
        <item x="0"/>
        <item x="2"/>
        <item x="5"/>
        <item x="7"/>
        <item x="9"/>
        <item x="11"/>
        <item x="12"/>
        <item x="17"/>
        <item x="18"/>
        <item t="default"/>
      </items>
    </pivotField>
    <pivotField axis="axisPage" showAll="0">
      <items count="4">
        <item x="1"/>
        <item x="0"/>
        <item m="1" x="2"/>
        <item t="default"/>
      </items>
    </pivotField>
    <pivotField axis="axisPage" multipleItemSelectionAllowed="1" showAll="0">
      <items count="17">
        <item h="1" m="1" x="15"/>
        <item h="1" x="4"/>
        <item h="1" m="1" x="11"/>
        <item h="1" x="3"/>
        <item h="1" x="1"/>
        <item h="1" x="7"/>
        <item x="2"/>
        <item h="1" x="0"/>
        <item h="1" x="6"/>
        <item h="1" m="1" x="10"/>
        <item h="1" m="1" x="9"/>
        <item h="1" m="1" x="14"/>
        <item h="1" x="5"/>
        <item h="1" x="8"/>
        <item h="1" m="1" x="13"/>
        <item h="1" m="1" x="12"/>
        <item t="default"/>
      </items>
    </pivotField>
    <pivotField showAll="0"/>
    <pivotField showAll="0"/>
    <pivotField showAll="0"/>
    <pivotField showAll="0"/>
    <pivotField showAll="0"/>
    <pivotField showAll="0"/>
    <pivotField showAll="0"/>
  </pivotFields>
  <rowFields count="1">
    <field x="10"/>
  </rowFields>
  <rowItems count="3">
    <i>
      <x v="7"/>
    </i>
    <i>
      <x v="21"/>
    </i>
    <i t="grand">
      <x/>
    </i>
  </rowItems>
  <colItems count="1">
    <i/>
  </colItems>
  <pageFields count="3">
    <pageField fld="0" item="2" hier="-1"/>
    <pageField fld="11" item="0" hier="-1"/>
    <pageField fld="12" hier="-1"/>
  </pageFields>
  <dataFields count="1">
    <dataField name="Sum of Actual ($)" fld="7" baseField="8" baseItem="7" numFmtId="166"/>
  </dataFields>
  <pivotTableStyleInfo name="PivotStyleLight20"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5A25024-0B27-4842-8E01-585E2F55062E}" name="Ledger" displayName="Ledger" ref="A1:T89" totalsRowShown="0" headerRowDxfId="16">
  <autoFilter ref="A1:T89" xr:uid="{00000000-0009-0000-0000-000000000000}"/>
  <sortState xmlns:xlrd2="http://schemas.microsoft.com/office/spreadsheetml/2017/richdata2" ref="A2:T85">
    <sortCondition ref="A1:A85"/>
  </sortState>
  <tableColumns count="20">
    <tableColumn id="16" xr3:uid="{BAB0D709-8D7D-4A65-ABAB-FF3838E1A54C}" name="[Ledger]"/>
    <tableColumn id="1" xr3:uid="{B317069B-A00A-428D-8445-B1EEE862C080}" name="No"/>
    <tableColumn id="2" xr3:uid="{BFA95A73-46A1-493C-ADEA-1F8D41826917}" name="Status" dataDxfId="15">
      <calculatedColumnFormula>VLOOKUP(Ledger[[#This Row],[No]],Reconciliation[],2,FALSE)</calculatedColumnFormula>
    </tableColumn>
    <tableColumn id="3" xr3:uid="{F2AA89A2-AC4C-4BF0-8C8B-020BEAC7F739}" name="Date" dataDxfId="14"/>
    <tableColumn id="13" xr3:uid="{16BED021-AB8A-4E56-B93C-D28FE7514304}" name="Year" dataDxfId="13">
      <calculatedColumnFormula>VLOOKUP(Ledger[[#This Row],[Date]],Dates[],4,TRUE)</calculatedColumnFormula>
    </tableColumn>
    <tableColumn id="20" xr3:uid="{5E6AAAB1-9F1F-45D1-8E29-DBC2304A3790}" name="Month" dataDxfId="12">
      <calculatedColumnFormula>VLOOKUP(Ledger[[#This Row],[Date]],Dates[],3,TRUE)</calculatedColumnFormula>
    </tableColumn>
    <tableColumn id="4" xr3:uid="{AC8900EE-FD8F-4CA2-B491-60C51F04105C}" name="Amount ($)" dataDxfId="11"/>
    <tableColumn id="5" xr3:uid="{481994F7-C2ED-490F-9CF7-755A139975DE}" name="Actual ($)" dataDxfId="10"/>
    <tableColumn id="6" xr3:uid="{86251A66-5278-45CF-BA0E-FC2BD552A6C2}" name="RUB Amt" dataDxfId="9"/>
    <tableColumn id="7" xr3:uid="{3D20E2B7-38B2-4E5D-A171-80C53A3D5A0A}" name="RUB/$" dataDxfId="8"/>
    <tableColumn id="8" xr3:uid="{720BA797-17A7-4E66-8CE9-71EF097C0682}" name="Payee"/>
    <tableColumn id="9" xr3:uid="{F00ABDAB-70B5-4B91-937D-5F95A1AE360B}" name="Document"/>
    <tableColumn id="10" xr3:uid="{EE33E55E-ACB4-4387-800F-959C8E98AD0A}" name="Type"/>
    <tableColumn id="11" xr3:uid="{69D2086A-133D-43C5-A633-7CCFDE11A571}" name="Category"/>
    <tableColumn id="12" xr3:uid="{1E21EE9F-5142-41BA-A674-3DAC1C5D75C1}" name="Subcategory"/>
    <tableColumn id="18" xr3:uid="{474F102A-57F5-4B5A-A7CD-9EB9598EFF24}" name="Detail"/>
    <tableColumn id="17" xr3:uid="{D460D8B7-141F-4FEF-8F61-CA336B0E80DA}" name="Project ID"/>
    <tableColumn id="19" xr3:uid="{45277787-FCB7-4145-9FAE-A66D6ABA4973}" name="Quantity" dataDxfId="7"/>
    <tableColumn id="14" xr3:uid="{A718FCD1-BBE6-49F1-827E-92A11FEFB336}" name="Adj" dataDxfId="6"/>
    <tableColumn id="15" xr3:uid="{677FFB04-A4AB-473A-86A7-8EA367DE2DF9}" name="Comments"/>
  </tableColumns>
  <tableStyleInfo name="TableStyleMedium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170C9A7-82EC-452C-BD19-E249A3E5F1A2}" name="Reconciliation" displayName="Reconciliation" ref="A1:H1152" totalsRowShown="0" headerRowDxfId="5">
  <autoFilter ref="A1:H1152" xr:uid="{00000000-0009-0000-0000-000001000000}"/>
  <tableColumns count="8">
    <tableColumn id="1" xr3:uid="{AFC227E4-BD7B-4FE8-BB47-362D7565C021}" name="No" dataDxfId="4"/>
    <tableColumn id="2" xr3:uid="{C339DCB1-5819-4748-B874-3B3306A6AC24}" name="Status"/>
    <tableColumn id="3" xr3:uid="{33F0DE5D-A741-48AE-A7FD-BC20655898FA}" name="Receipt"/>
    <tableColumn id="8" xr3:uid="{F311590B-23D5-4C44-8629-692F9BFA00B4}" name="Statement"/>
    <tableColumn id="4" xr3:uid="{788F404E-317E-4E1B-85EC-1ACB8A51E10B}" name="Invoice "/>
    <tableColumn id="5" xr3:uid="{50612365-FAFB-460D-9203-0135A47C6606}" name="GEN Invoice_x000a_Paid"/>
    <tableColumn id="6" xr3:uid="{ACC4F991-BA01-41AB-A32B-EF666D510A84}" name="Vendor _x000a_Invoice Paid"/>
    <tableColumn id="9" xr3:uid="{3B41902A-2211-4439-BCE4-2DAC2FFE7262}" name="Comments"/>
  </tableColumns>
  <tableStyleInfo name="TableStyleMedium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988268C-0F68-42AE-B1FE-BA70BC7C7D4F}" name="Dates" displayName="Dates" ref="A1:D50" totalsRowShown="0" headerRowDxfId="3">
  <autoFilter ref="A1:D50" xr:uid="{A988268C-0F68-42AE-B1FE-BA70BC7C7D4F}"/>
  <tableColumns count="4">
    <tableColumn id="1" xr3:uid="{9080A7CD-B1DE-4518-9BE9-332C26FB9A1E}" name="From" dataDxfId="2"/>
    <tableColumn id="2" xr3:uid="{CB26A804-750E-4813-9ECE-C8173209C906}" name="To" dataDxfId="1"/>
    <tableColumn id="3" xr3:uid="{FB6FABA8-9025-4463-B4D9-0A1EF5ED93AE}" name="Month" dataDxfId="0"/>
    <tableColumn id="4" xr3:uid="{00FBEE4A-D59C-4633-8CA0-FEB44697BBB6}" name="Year"/>
  </tableColumns>
  <tableStyleInfo name="TableStyleMedium1"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pivotTable" Target="../pivotTables/pivotTable5.xml"/><Relationship Id="rId1"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7.xml"/><Relationship Id="rId1" Type="http://schemas.openxmlformats.org/officeDocument/2006/relationships/pivotTable" Target="../pivotTables/pivotTable6.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8.xml"/></Relationships>
</file>

<file path=xl/worksheets/_rels/sheet5.xml.rels><?xml version="1.0" encoding="UTF-8" standalone="yes"?>
<Relationships xmlns="http://schemas.openxmlformats.org/package/2006/relationships"><Relationship Id="rId8" Type="http://schemas.openxmlformats.org/officeDocument/2006/relationships/hyperlink" Target="http://paypal.com/" TargetMode="External"/><Relationship Id="rId3" Type="http://schemas.openxmlformats.org/officeDocument/2006/relationships/hyperlink" Target="http://wix.com/" TargetMode="External"/><Relationship Id="rId7" Type="http://schemas.openxmlformats.org/officeDocument/2006/relationships/hyperlink" Target="http://avito.ru/" TargetMode="External"/><Relationship Id="rId12" Type="http://schemas.openxmlformats.org/officeDocument/2006/relationships/table" Target="../tables/table1.xml"/><Relationship Id="rId2" Type="http://schemas.openxmlformats.org/officeDocument/2006/relationships/hyperlink" Target="http://paypal.com/" TargetMode="External"/><Relationship Id="rId1" Type="http://schemas.openxmlformats.org/officeDocument/2006/relationships/hyperlink" Target="http://wix.com/" TargetMode="External"/><Relationship Id="rId6" Type="http://schemas.openxmlformats.org/officeDocument/2006/relationships/hyperlink" Target="http://amazon.com/" TargetMode="External"/><Relationship Id="rId11" Type="http://schemas.openxmlformats.org/officeDocument/2006/relationships/printerSettings" Target="../printerSettings/printerSettings2.bin"/><Relationship Id="rId5" Type="http://schemas.openxmlformats.org/officeDocument/2006/relationships/hyperlink" Target="http://paypal.com/" TargetMode="External"/><Relationship Id="rId10" Type="http://schemas.openxmlformats.org/officeDocument/2006/relationships/hyperlink" Target="http://wix.com/" TargetMode="External"/><Relationship Id="rId4" Type="http://schemas.openxmlformats.org/officeDocument/2006/relationships/hyperlink" Target="http://printful.com/" TargetMode="External"/><Relationship Id="rId9" Type="http://schemas.openxmlformats.org/officeDocument/2006/relationships/hyperlink" Target="http://godaddy.com/" TargetMode="External"/></Relationships>
</file>

<file path=xl/worksheets/_rels/sheet6.xml.rels><?xml version="1.0" encoding="UTF-8" standalone="yes"?>
<Relationships xmlns="http://schemas.openxmlformats.org/package/2006/relationships"><Relationship Id="rId1" Type="http://schemas.openxmlformats.org/officeDocument/2006/relationships/table" Target="../tables/table2.xm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76A1D-CB6F-4A87-B38E-A14A71717B19}">
  <sheetPr codeName="Sheet2">
    <tabColor theme="4"/>
  </sheetPr>
  <dimension ref="A1:L32"/>
  <sheetViews>
    <sheetView tabSelected="1" zoomScale="72" zoomScaleNormal="115" workbookViewId="0">
      <selection activeCell="B17" sqref="B17"/>
    </sheetView>
  </sheetViews>
  <sheetFormatPr defaultRowHeight="13.2" x14ac:dyDescent="0.25"/>
  <cols>
    <col min="1" max="1" width="21.21875" bestFit="1" customWidth="1"/>
    <col min="2" max="2" width="16.44140625" bestFit="1" customWidth="1"/>
    <col min="3" max="3" width="15.77734375" bestFit="1" customWidth="1"/>
    <col min="5" max="5" width="25.77734375" bestFit="1" customWidth="1"/>
    <col min="6" max="6" width="19.6640625" bestFit="1" customWidth="1"/>
    <col min="7" max="7" width="15.77734375" bestFit="1" customWidth="1"/>
    <col min="8" max="8" width="8.88671875" customWidth="1"/>
    <col min="9" max="9" width="15" bestFit="1" customWidth="1"/>
    <col min="10" max="10" width="18.77734375" bestFit="1" customWidth="1"/>
    <col min="11" max="11" width="16.109375" bestFit="1" customWidth="1"/>
    <col min="12" max="12" width="15.77734375" bestFit="1" customWidth="1"/>
    <col min="13" max="13" width="21.109375" bestFit="1" customWidth="1"/>
    <col min="14" max="14" width="20.77734375" bestFit="1" customWidth="1"/>
    <col min="15" max="15" width="16.109375" bestFit="1" customWidth="1"/>
    <col min="16" max="16" width="15.77734375" bestFit="1" customWidth="1"/>
    <col min="17" max="17" width="16.109375" bestFit="1" customWidth="1"/>
    <col min="18" max="18" width="15.77734375" bestFit="1" customWidth="1"/>
    <col min="19" max="19" width="19.88671875" bestFit="1" customWidth="1"/>
    <col min="20" max="20" width="15.77734375" bestFit="1" customWidth="1"/>
    <col min="21" max="21" width="20.33203125" bestFit="1" customWidth="1"/>
    <col min="22" max="22" width="15.77734375" bestFit="1" customWidth="1"/>
    <col min="23" max="23" width="21.6640625" bestFit="1" customWidth="1"/>
    <col min="24" max="24" width="15.77734375" bestFit="1" customWidth="1"/>
    <col min="25" max="25" width="19.6640625" bestFit="1" customWidth="1"/>
    <col min="26" max="26" width="15.77734375" bestFit="1" customWidth="1"/>
    <col min="27" max="27" width="21.109375" bestFit="1" customWidth="1"/>
    <col min="28" max="28" width="20.77734375" bestFit="1" customWidth="1"/>
  </cols>
  <sheetData>
    <row r="1" spans="1:12" ht="20.399999999999999" customHeight="1" x14ac:dyDescent="0.25">
      <c r="A1" s="97" t="s">
        <v>457</v>
      </c>
      <c r="B1" s="97"/>
      <c r="C1" s="97"/>
      <c r="E1" s="97" t="s">
        <v>553</v>
      </c>
      <c r="F1" s="97"/>
      <c r="G1" s="97"/>
      <c r="I1" s="97" t="s">
        <v>466</v>
      </c>
      <c r="J1" s="97"/>
      <c r="K1" s="97"/>
    </row>
    <row r="2" spans="1:12" x14ac:dyDescent="0.25">
      <c r="A2" s="24" t="s">
        <v>473</v>
      </c>
      <c r="B2" t="s">
        <v>554</v>
      </c>
      <c r="E2" s="24" t="s">
        <v>98</v>
      </c>
      <c r="F2" t="s">
        <v>97</v>
      </c>
      <c r="I2" s="24" t="s">
        <v>98</v>
      </c>
      <c r="J2" t="s">
        <v>97</v>
      </c>
    </row>
    <row r="3" spans="1:12" x14ac:dyDescent="0.25">
      <c r="A3" s="24" t="s">
        <v>98</v>
      </c>
      <c r="B3" t="s">
        <v>97</v>
      </c>
      <c r="E3" s="24" t="s">
        <v>7</v>
      </c>
      <c r="F3" t="s">
        <v>14</v>
      </c>
      <c r="I3" s="24" t="s">
        <v>7</v>
      </c>
      <c r="J3" t="s">
        <v>29</v>
      </c>
    </row>
    <row r="4" spans="1:12" x14ac:dyDescent="0.25">
      <c r="A4" s="24" t="s">
        <v>7</v>
      </c>
      <c r="B4" t="s">
        <v>29</v>
      </c>
      <c r="E4" s="24" t="s">
        <v>473</v>
      </c>
      <c r="F4" t="s">
        <v>554</v>
      </c>
      <c r="I4" s="24" t="s">
        <v>8</v>
      </c>
      <c r="J4" t="s">
        <v>113</v>
      </c>
    </row>
    <row r="6" spans="1:12" x14ac:dyDescent="0.25">
      <c r="A6" s="24" t="s">
        <v>88</v>
      </c>
      <c r="B6" t="s">
        <v>87</v>
      </c>
      <c r="C6" t="s">
        <v>99</v>
      </c>
      <c r="E6" s="24" t="s">
        <v>88</v>
      </c>
      <c r="F6" t="s">
        <v>87</v>
      </c>
      <c r="G6" t="s">
        <v>99</v>
      </c>
      <c r="I6" s="24" t="s">
        <v>88</v>
      </c>
      <c r="J6" t="s">
        <v>468</v>
      </c>
      <c r="K6" t="s">
        <v>87</v>
      </c>
      <c r="L6" t="s">
        <v>99</v>
      </c>
    </row>
    <row r="7" spans="1:12" x14ac:dyDescent="0.25">
      <c r="A7" s="25" t="s">
        <v>30</v>
      </c>
      <c r="B7" s="32">
        <v>1935.5189354933332</v>
      </c>
      <c r="C7" s="34">
        <v>-28158.33</v>
      </c>
      <c r="E7" s="25" t="s">
        <v>18</v>
      </c>
      <c r="F7" s="32">
        <v>3058.68</v>
      </c>
      <c r="G7" s="33">
        <v>1000</v>
      </c>
      <c r="I7" s="25" t="s">
        <v>23</v>
      </c>
      <c r="J7" s="62">
        <v>70</v>
      </c>
      <c r="K7" s="32">
        <v>424.84</v>
      </c>
      <c r="L7" s="33"/>
    </row>
    <row r="8" spans="1:12" x14ac:dyDescent="0.25">
      <c r="A8" s="96" t="s">
        <v>45</v>
      </c>
      <c r="B8" s="95">
        <v>1741.09</v>
      </c>
      <c r="C8" s="34">
        <v>-42100</v>
      </c>
      <c r="E8" s="31" t="s">
        <v>447</v>
      </c>
      <c r="F8" s="32">
        <v>668.68</v>
      </c>
      <c r="G8" s="33">
        <v>1000</v>
      </c>
      <c r="I8" s="31" t="s">
        <v>24</v>
      </c>
      <c r="J8" s="62">
        <v>70</v>
      </c>
      <c r="K8" s="32">
        <v>424.84</v>
      </c>
      <c r="L8" s="33"/>
    </row>
    <row r="9" spans="1:12" x14ac:dyDescent="0.25">
      <c r="A9" s="96" t="s">
        <v>31</v>
      </c>
      <c r="B9" s="95">
        <v>0</v>
      </c>
      <c r="C9" s="33"/>
      <c r="E9" s="35" t="s">
        <v>20</v>
      </c>
      <c r="F9" s="32">
        <v>668.68</v>
      </c>
      <c r="G9" s="33">
        <v>1000</v>
      </c>
      <c r="I9" s="35" t="s">
        <v>463</v>
      </c>
      <c r="J9" s="62">
        <v>35</v>
      </c>
      <c r="K9" s="32">
        <v>39.839999999999996</v>
      </c>
      <c r="L9" s="33"/>
    </row>
    <row r="10" spans="1:12" x14ac:dyDescent="0.25">
      <c r="A10" s="96" t="s">
        <v>37</v>
      </c>
      <c r="B10" s="95">
        <v>194.42893549333326</v>
      </c>
      <c r="C10" s="33">
        <v>13941.67</v>
      </c>
      <c r="E10" s="31" t="s">
        <v>455</v>
      </c>
      <c r="F10" s="32">
        <v>2390</v>
      </c>
      <c r="G10" s="33"/>
      <c r="I10" s="35" t="s">
        <v>464</v>
      </c>
      <c r="J10" s="62">
        <v>35</v>
      </c>
      <c r="K10" s="32">
        <v>385</v>
      </c>
      <c r="L10" s="33"/>
    </row>
    <row r="11" spans="1:12" x14ac:dyDescent="0.25">
      <c r="A11" s="25" t="s">
        <v>113</v>
      </c>
      <c r="B11" s="32">
        <v>424.84</v>
      </c>
      <c r="C11" s="33"/>
      <c r="E11" s="35" t="s">
        <v>454</v>
      </c>
      <c r="F11" s="32">
        <v>2390</v>
      </c>
      <c r="G11" s="33"/>
      <c r="I11" s="25" t="s">
        <v>89</v>
      </c>
      <c r="J11" s="62">
        <v>70</v>
      </c>
      <c r="K11" s="32">
        <v>424.84</v>
      </c>
      <c r="L11" s="33"/>
    </row>
    <row r="12" spans="1:12" x14ac:dyDescent="0.25">
      <c r="A12" s="31" t="s">
        <v>23</v>
      </c>
      <c r="B12" s="32">
        <v>424.84</v>
      </c>
      <c r="C12" s="33"/>
      <c r="E12" s="25" t="s">
        <v>461</v>
      </c>
      <c r="F12" s="32">
        <v>443.71106450666673</v>
      </c>
      <c r="G12" s="33">
        <v>28158.33</v>
      </c>
    </row>
    <row r="13" spans="1:12" x14ac:dyDescent="0.25">
      <c r="A13" s="25" t="s">
        <v>115</v>
      </c>
      <c r="B13" s="32">
        <v>0</v>
      </c>
      <c r="C13" s="33"/>
      <c r="E13" s="31" t="s">
        <v>85</v>
      </c>
      <c r="F13" s="32">
        <v>50</v>
      </c>
      <c r="G13" s="33"/>
    </row>
    <row r="14" spans="1:12" x14ac:dyDescent="0.25">
      <c r="A14" s="31" t="s">
        <v>19</v>
      </c>
      <c r="B14" s="32">
        <v>0</v>
      </c>
      <c r="C14" s="33"/>
      <c r="E14" s="35" t="s">
        <v>86</v>
      </c>
      <c r="F14" s="32">
        <v>50</v>
      </c>
      <c r="G14" s="33"/>
    </row>
    <row r="15" spans="1:12" x14ac:dyDescent="0.25">
      <c r="A15" s="25" t="s">
        <v>469</v>
      </c>
      <c r="B15" s="32">
        <v>-50</v>
      </c>
      <c r="C15" s="33"/>
      <c r="E15" s="31" t="s">
        <v>63</v>
      </c>
      <c r="F15" s="32">
        <v>168.94106450666675</v>
      </c>
      <c r="G15" s="33">
        <v>12083.33</v>
      </c>
    </row>
    <row r="16" spans="1:12" x14ac:dyDescent="0.25">
      <c r="A16" s="31" t="s">
        <v>86</v>
      </c>
      <c r="B16" s="32">
        <v>-50</v>
      </c>
      <c r="C16" s="33"/>
      <c r="E16" s="35" t="s">
        <v>64</v>
      </c>
      <c r="F16" s="32">
        <v>99.03439784000004</v>
      </c>
      <c r="G16" s="33">
        <v>7083.33</v>
      </c>
    </row>
    <row r="17" spans="1:8" x14ac:dyDescent="0.25">
      <c r="A17" s="25" t="s">
        <v>95</v>
      </c>
      <c r="B17" s="32">
        <v>0</v>
      </c>
      <c r="C17" s="33">
        <v>0</v>
      </c>
      <c r="E17" s="35" t="s">
        <v>62</v>
      </c>
      <c r="F17" s="32">
        <v>69.906666666666695</v>
      </c>
      <c r="G17" s="33">
        <v>5000</v>
      </c>
    </row>
    <row r="18" spans="1:8" x14ac:dyDescent="0.25">
      <c r="A18" s="31" t="s">
        <v>1299</v>
      </c>
      <c r="B18" s="32">
        <v>0</v>
      </c>
      <c r="C18" s="33">
        <v>0</v>
      </c>
      <c r="E18" s="31" t="s">
        <v>51</v>
      </c>
      <c r="F18" s="32">
        <v>224.77</v>
      </c>
      <c r="G18" s="33">
        <v>16075</v>
      </c>
      <c r="H18" s="32"/>
    </row>
    <row r="19" spans="1:8" x14ac:dyDescent="0.25">
      <c r="A19" s="25" t="s">
        <v>96</v>
      </c>
      <c r="B19" s="32">
        <v>0</v>
      </c>
      <c r="C19" s="33">
        <v>0</v>
      </c>
      <c r="E19" s="35" t="s">
        <v>52</v>
      </c>
      <c r="F19" s="32">
        <v>195.74</v>
      </c>
      <c r="G19" s="33">
        <v>13999</v>
      </c>
    </row>
    <row r="20" spans="1:8" x14ac:dyDescent="0.25">
      <c r="A20" s="31" t="s">
        <v>1299</v>
      </c>
      <c r="B20" s="32">
        <v>0</v>
      </c>
      <c r="C20" s="33">
        <v>0</v>
      </c>
      <c r="E20" s="35" t="s">
        <v>69</v>
      </c>
      <c r="F20" s="32">
        <v>29.03</v>
      </c>
      <c r="G20" s="33">
        <v>2076</v>
      </c>
    </row>
    <row r="21" spans="1:8" x14ac:dyDescent="0.25">
      <c r="A21" s="25" t="s">
        <v>89</v>
      </c>
      <c r="B21" s="32">
        <v>2310.3589354933333</v>
      </c>
      <c r="C21" s="33">
        <v>-28158.33</v>
      </c>
      <c r="E21" s="25" t="s">
        <v>15</v>
      </c>
      <c r="F21" s="32">
        <v>254.61</v>
      </c>
      <c r="G21" s="33">
        <v>1000</v>
      </c>
    </row>
    <row r="22" spans="1:8" x14ac:dyDescent="0.25">
      <c r="E22" s="31" t="s">
        <v>23</v>
      </c>
      <c r="F22" s="32">
        <v>73.45</v>
      </c>
      <c r="G22" s="33">
        <v>1000</v>
      </c>
      <c r="H22" s="85"/>
    </row>
    <row r="23" spans="1:8" x14ac:dyDescent="0.25">
      <c r="E23" s="35" t="s">
        <v>38</v>
      </c>
      <c r="F23" s="32">
        <v>14.29</v>
      </c>
      <c r="G23" s="33">
        <v>1000</v>
      </c>
      <c r="H23" s="85"/>
    </row>
    <row r="24" spans="1:8" x14ac:dyDescent="0.25">
      <c r="E24" s="35" t="s">
        <v>42</v>
      </c>
      <c r="F24" s="32">
        <v>47.02</v>
      </c>
      <c r="G24" s="33"/>
      <c r="H24" s="85"/>
    </row>
    <row r="25" spans="1:8" x14ac:dyDescent="0.25">
      <c r="E25" s="35" t="s">
        <v>24</v>
      </c>
      <c r="F25" s="32">
        <v>12.14</v>
      </c>
      <c r="G25" s="33"/>
      <c r="H25" s="85"/>
    </row>
    <row r="26" spans="1:8" x14ac:dyDescent="0.25">
      <c r="E26" s="31" t="s">
        <v>51</v>
      </c>
      <c r="F26" s="32">
        <v>95.39</v>
      </c>
      <c r="G26" s="33"/>
      <c r="H26" s="85"/>
    </row>
    <row r="27" spans="1:8" x14ac:dyDescent="0.25">
      <c r="E27" s="35" t="s">
        <v>52</v>
      </c>
      <c r="F27" s="32">
        <v>95.39</v>
      </c>
      <c r="G27" s="33"/>
    </row>
    <row r="28" spans="1:8" x14ac:dyDescent="0.25">
      <c r="E28" s="31" t="s">
        <v>16</v>
      </c>
      <c r="F28" s="32">
        <v>75</v>
      </c>
      <c r="G28" s="33"/>
    </row>
    <row r="29" spans="1:8" x14ac:dyDescent="0.25">
      <c r="E29" s="35" t="s">
        <v>17</v>
      </c>
      <c r="F29" s="32">
        <v>75</v>
      </c>
      <c r="G29" s="33"/>
    </row>
    <row r="30" spans="1:8" x14ac:dyDescent="0.25">
      <c r="E30" s="31" t="s">
        <v>34</v>
      </c>
      <c r="F30" s="32">
        <v>10.77</v>
      </c>
      <c r="G30" s="33"/>
    </row>
    <row r="31" spans="1:8" x14ac:dyDescent="0.25">
      <c r="E31" s="35" t="s">
        <v>19</v>
      </c>
      <c r="F31" s="32">
        <v>10.77</v>
      </c>
      <c r="G31" s="33"/>
    </row>
    <row r="32" spans="1:8" x14ac:dyDescent="0.25">
      <c r="E32" s="25" t="s">
        <v>89</v>
      </c>
      <c r="F32" s="32">
        <v>3757.0010645066664</v>
      </c>
      <c r="G32" s="33">
        <v>30158.33</v>
      </c>
    </row>
  </sheetData>
  <mergeCells count="3">
    <mergeCell ref="A1:C1"/>
    <mergeCell ref="E1:G1"/>
    <mergeCell ref="I1:K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E69C5-F92C-429B-B00B-2B80AD60FA1D}">
  <sheetPr codeName="Sheet21"/>
  <dimension ref="A1:G8"/>
  <sheetViews>
    <sheetView workbookViewId="0">
      <selection activeCell="E20" sqref="E20"/>
    </sheetView>
  </sheetViews>
  <sheetFormatPr defaultRowHeight="13.2" x14ac:dyDescent="0.25"/>
  <sheetData>
    <row r="1" spans="1:7" x14ac:dyDescent="0.25">
      <c r="A1" s="49" t="s">
        <v>1292</v>
      </c>
    </row>
    <row r="2" spans="1:7" x14ac:dyDescent="0.25">
      <c r="A2" s="102" t="s">
        <v>1293</v>
      </c>
      <c r="B2" s="102"/>
      <c r="C2" s="102"/>
      <c r="D2" s="102"/>
      <c r="E2" s="102"/>
      <c r="F2" s="102"/>
      <c r="G2" s="102"/>
    </row>
    <row r="3" spans="1:7" x14ac:dyDescent="0.25">
      <c r="A3" s="102"/>
      <c r="B3" s="102"/>
      <c r="C3" s="102"/>
      <c r="D3" s="102"/>
      <c r="E3" s="102"/>
      <c r="F3" s="102"/>
      <c r="G3" s="102"/>
    </row>
    <row r="4" spans="1:7" x14ac:dyDescent="0.25">
      <c r="A4" s="102"/>
      <c r="B4" s="102"/>
      <c r="C4" s="102"/>
      <c r="D4" s="102"/>
      <c r="E4" s="102"/>
      <c r="F4" s="102"/>
      <c r="G4" s="102"/>
    </row>
    <row r="5" spans="1:7" x14ac:dyDescent="0.25">
      <c r="A5" s="102"/>
      <c r="B5" s="102"/>
      <c r="C5" s="102"/>
      <c r="D5" s="102"/>
      <c r="E5" s="102"/>
      <c r="F5" s="102"/>
      <c r="G5" s="102"/>
    </row>
    <row r="6" spans="1:7" x14ac:dyDescent="0.25">
      <c r="A6" s="102"/>
      <c r="B6" s="102"/>
      <c r="C6" s="102"/>
      <c r="D6" s="102"/>
      <c r="E6" s="102"/>
      <c r="F6" s="102"/>
      <c r="G6" s="102"/>
    </row>
    <row r="8" spans="1:7" x14ac:dyDescent="0.25">
      <c r="A8" s="6" t="s">
        <v>1294</v>
      </c>
    </row>
  </sheetData>
  <sheetProtection algorithmName="SHA-512" hashValue="mPBmRkLLypkZvhZ9SODRBWEQiTx3R0uWDB7kM0zKyeylKyA9TF1tGMmTj9JNMouDwr+mn/qf9op+GEwV9allJQ==" saltValue="cXrEt5TgZL8ndctYO3wMew==" spinCount="100000" sheet="1" objects="1" scenarios="1"/>
  <mergeCells count="1">
    <mergeCell ref="A2:G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859F2-205D-4C3E-B494-4C1DEA8FA8DF}">
  <sheetPr codeName="Sheet3">
    <tabColor theme="4"/>
  </sheetPr>
  <dimension ref="A1:K10"/>
  <sheetViews>
    <sheetView workbookViewId="0">
      <selection activeCell="D9" sqref="D9"/>
    </sheetView>
  </sheetViews>
  <sheetFormatPr defaultRowHeight="13.2" x14ac:dyDescent="0.25"/>
  <cols>
    <col min="1" max="1" width="20.5546875" bestFit="1" customWidth="1"/>
    <col min="2" max="2" width="16.21875" bestFit="1" customWidth="1"/>
    <col min="3" max="3" width="15.77734375" bestFit="1" customWidth="1"/>
    <col min="4" max="4" width="21.109375" bestFit="1" customWidth="1"/>
    <col min="5" max="5" width="20.77734375" bestFit="1" customWidth="1"/>
    <col min="6" max="6" width="21.109375" bestFit="1" customWidth="1"/>
    <col min="7" max="7" width="20.77734375" bestFit="1" customWidth="1"/>
    <col min="8" max="8" width="6.88671875" customWidth="1"/>
    <col min="9" max="9" width="13.33203125" bestFit="1" customWidth="1"/>
    <col min="10" max="10" width="16.109375" bestFit="1" customWidth="1"/>
    <col min="11" max="11" width="15.77734375" bestFit="1" customWidth="1"/>
  </cols>
  <sheetData>
    <row r="1" spans="1:11" ht="21" x14ac:dyDescent="0.25">
      <c r="A1" s="97" t="s">
        <v>460</v>
      </c>
      <c r="B1" s="97"/>
      <c r="C1" s="97"/>
      <c r="D1" s="68"/>
      <c r="E1" s="82"/>
      <c r="F1" s="82"/>
      <c r="G1" s="82"/>
      <c r="I1" s="97" t="s">
        <v>458</v>
      </c>
      <c r="J1" s="97"/>
      <c r="K1" s="97"/>
    </row>
    <row r="2" spans="1:11" x14ac:dyDescent="0.25">
      <c r="A2" s="24" t="s">
        <v>98</v>
      </c>
      <c r="B2" t="s">
        <v>97</v>
      </c>
      <c r="I2" s="24" t="s">
        <v>98</v>
      </c>
      <c r="J2" t="s">
        <v>97</v>
      </c>
    </row>
    <row r="3" spans="1:11" x14ac:dyDescent="0.25">
      <c r="A3" s="24" t="s">
        <v>473</v>
      </c>
      <c r="B3" t="s">
        <v>554</v>
      </c>
    </row>
    <row r="4" spans="1:11" x14ac:dyDescent="0.25">
      <c r="I4" s="24" t="s">
        <v>88</v>
      </c>
      <c r="J4" t="s">
        <v>87</v>
      </c>
      <c r="K4" t="s">
        <v>99</v>
      </c>
    </row>
    <row r="5" spans="1:11" x14ac:dyDescent="0.25">
      <c r="B5" s="24" t="s">
        <v>450</v>
      </c>
      <c r="I5" s="25" t="s">
        <v>89</v>
      </c>
      <c r="J5" s="32"/>
      <c r="K5" s="33"/>
    </row>
    <row r="6" spans="1:11" x14ac:dyDescent="0.25">
      <c r="B6" t="s">
        <v>29</v>
      </c>
      <c r="D6" t="s">
        <v>555</v>
      </c>
      <c r="E6" t="s">
        <v>556</v>
      </c>
    </row>
    <row r="7" spans="1:11" x14ac:dyDescent="0.25">
      <c r="A7" s="24" t="s">
        <v>88</v>
      </c>
      <c r="B7" t="s">
        <v>87</v>
      </c>
      <c r="C7" t="s">
        <v>99</v>
      </c>
    </row>
    <row r="8" spans="1:11" x14ac:dyDescent="0.25">
      <c r="A8" s="25" t="s">
        <v>86</v>
      </c>
      <c r="B8" s="32">
        <v>-50</v>
      </c>
      <c r="C8" s="84"/>
      <c r="D8" s="32">
        <v>-50</v>
      </c>
      <c r="E8" s="84"/>
    </row>
    <row r="9" spans="1:11" x14ac:dyDescent="0.25">
      <c r="A9" s="31" t="s">
        <v>1307</v>
      </c>
      <c r="B9" s="32">
        <v>-50</v>
      </c>
      <c r="C9" s="84"/>
      <c r="D9" s="32">
        <v>-50</v>
      </c>
      <c r="E9" s="84"/>
    </row>
    <row r="10" spans="1:11" x14ac:dyDescent="0.25">
      <c r="A10" s="25" t="s">
        <v>89</v>
      </c>
      <c r="B10" s="32">
        <v>-50</v>
      </c>
      <c r="C10" s="84"/>
      <c r="D10" s="32">
        <v>-50</v>
      </c>
      <c r="E10" s="84"/>
    </row>
  </sheetData>
  <mergeCells count="2">
    <mergeCell ref="A1:C1"/>
    <mergeCell ref="I1:K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A4F9B-2652-4483-A725-5C3C2BDB4197}">
  <sheetPr codeName="Sheet4">
    <tabColor theme="4"/>
  </sheetPr>
  <dimension ref="A1:G12"/>
  <sheetViews>
    <sheetView topLeftCell="D1" workbookViewId="0">
      <selection activeCell="B9" sqref="B9"/>
    </sheetView>
  </sheetViews>
  <sheetFormatPr defaultRowHeight="13.2" x14ac:dyDescent="0.25"/>
  <cols>
    <col min="1" max="1" width="13.33203125" bestFit="1" customWidth="1"/>
    <col min="2" max="3" width="16.109375" bestFit="1" customWidth="1"/>
    <col min="4" max="4" width="26.5546875" bestFit="1" customWidth="1"/>
    <col min="5" max="5" width="24.33203125" bestFit="1" customWidth="1"/>
    <col min="6" max="6" width="15.21875" bestFit="1" customWidth="1"/>
    <col min="7" max="7" width="9.109375" bestFit="1" customWidth="1"/>
    <col min="8" max="8" width="16.109375" bestFit="1" customWidth="1"/>
  </cols>
  <sheetData>
    <row r="1" spans="1:7" ht="21" x14ac:dyDescent="0.25">
      <c r="A1" s="97" t="s">
        <v>459</v>
      </c>
      <c r="B1" s="97"/>
      <c r="D1" s="97" t="s">
        <v>485</v>
      </c>
      <c r="E1" s="97"/>
    </row>
    <row r="2" spans="1:7" x14ac:dyDescent="0.25">
      <c r="A2" s="24" t="s">
        <v>98</v>
      </c>
      <c r="B2" t="s">
        <v>97</v>
      </c>
      <c r="D2" s="24" t="s">
        <v>98</v>
      </c>
      <c r="E2" t="s">
        <v>97</v>
      </c>
    </row>
    <row r="3" spans="1:7" x14ac:dyDescent="0.25">
      <c r="A3" s="24" t="s">
        <v>7</v>
      </c>
      <c r="B3" t="s">
        <v>29</v>
      </c>
      <c r="D3" s="24" t="s">
        <v>7</v>
      </c>
      <c r="E3" t="s">
        <v>14</v>
      </c>
    </row>
    <row r="4" spans="1:7" x14ac:dyDescent="0.25">
      <c r="A4" s="24" t="s">
        <v>9</v>
      </c>
      <c r="B4" t="s">
        <v>451</v>
      </c>
      <c r="D4" s="24" t="s">
        <v>473</v>
      </c>
      <c r="E4" s="25">
        <v>2021</v>
      </c>
    </row>
    <row r="6" spans="1:7" x14ac:dyDescent="0.25">
      <c r="A6" s="24" t="s">
        <v>88</v>
      </c>
      <c r="B6" t="s">
        <v>87</v>
      </c>
      <c r="D6" s="24" t="s">
        <v>87</v>
      </c>
    </row>
    <row r="7" spans="1:7" x14ac:dyDescent="0.25">
      <c r="A7" s="25" t="s">
        <v>1295</v>
      </c>
      <c r="B7" s="32">
        <v>0</v>
      </c>
      <c r="D7" s="24" t="s">
        <v>6</v>
      </c>
      <c r="E7" s="24" t="s">
        <v>9</v>
      </c>
      <c r="F7" s="24" t="s">
        <v>10</v>
      </c>
      <c r="G7" t="s">
        <v>448</v>
      </c>
    </row>
    <row r="8" spans="1:7" x14ac:dyDescent="0.25">
      <c r="A8" s="25" t="s">
        <v>1296</v>
      </c>
      <c r="B8" s="32">
        <v>0</v>
      </c>
      <c r="D8" t="s">
        <v>1295</v>
      </c>
      <c r="E8" t="s">
        <v>455</v>
      </c>
      <c r="F8" t="s">
        <v>454</v>
      </c>
      <c r="G8" s="32">
        <v>1000</v>
      </c>
    </row>
    <row r="9" spans="1:7" x14ac:dyDescent="0.25">
      <c r="A9" s="25" t="s">
        <v>1301</v>
      </c>
      <c r="B9" s="32">
        <v>0</v>
      </c>
      <c r="D9" t="s">
        <v>1296</v>
      </c>
      <c r="E9" t="s">
        <v>455</v>
      </c>
      <c r="F9" t="s">
        <v>454</v>
      </c>
      <c r="G9" s="32">
        <v>660</v>
      </c>
    </row>
    <row r="10" spans="1:7" x14ac:dyDescent="0.25">
      <c r="A10" s="25" t="s">
        <v>89</v>
      </c>
      <c r="B10" s="32">
        <v>0</v>
      </c>
      <c r="D10" t="s">
        <v>1302</v>
      </c>
      <c r="E10" t="s">
        <v>455</v>
      </c>
      <c r="F10" t="s">
        <v>454</v>
      </c>
      <c r="G10" s="32">
        <v>330</v>
      </c>
    </row>
    <row r="11" spans="1:7" x14ac:dyDescent="0.25">
      <c r="D11" t="s">
        <v>1301</v>
      </c>
      <c r="E11" t="s">
        <v>455</v>
      </c>
      <c r="F11" t="s">
        <v>454</v>
      </c>
      <c r="G11" s="32">
        <v>200</v>
      </c>
    </row>
    <row r="12" spans="1:7" x14ac:dyDescent="0.25">
      <c r="D12" t="s">
        <v>89</v>
      </c>
      <c r="G12" s="32">
        <v>2190</v>
      </c>
    </row>
  </sheetData>
  <mergeCells count="2">
    <mergeCell ref="A1:B1"/>
    <mergeCell ref="D1:E1"/>
  </mergeCell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2E9A8-5EB1-42E8-884C-C53C31A7471E}">
  <sheetPr codeName="Sheet5">
    <tabColor theme="6" tint="0.39997558519241921"/>
  </sheetPr>
  <dimension ref="A1:K167"/>
  <sheetViews>
    <sheetView zoomScaleNormal="100" workbookViewId="0">
      <selection activeCell="C26" sqref="C26"/>
    </sheetView>
  </sheetViews>
  <sheetFormatPr defaultRowHeight="13.2" x14ac:dyDescent="0.25"/>
  <cols>
    <col min="1" max="1" width="16.109375" style="70" bestFit="1" customWidth="1"/>
    <col min="2" max="2" width="19.33203125" bestFit="1" customWidth="1"/>
    <col min="3" max="3" width="9.109375" bestFit="1" customWidth="1"/>
    <col min="4" max="4" width="22.6640625" bestFit="1" customWidth="1"/>
    <col min="5" max="5" width="8.44140625" bestFit="1" customWidth="1"/>
    <col min="6" max="6" width="15.77734375" bestFit="1" customWidth="1"/>
    <col min="7" max="7" width="17" bestFit="1" customWidth="1"/>
    <col min="8" max="8" width="9.109375" bestFit="1" customWidth="1"/>
    <col min="9" max="9" width="15.33203125" bestFit="1" customWidth="1"/>
    <col min="10" max="10" width="16.88671875" bestFit="1" customWidth="1"/>
    <col min="11" max="11" width="11.33203125" bestFit="1" customWidth="1"/>
    <col min="12" max="12" width="7.5546875" bestFit="1" customWidth="1"/>
    <col min="13" max="13" width="16.88671875" bestFit="1" customWidth="1"/>
    <col min="14" max="14" width="16.109375" bestFit="1" customWidth="1"/>
    <col min="15" max="15" width="11.33203125" bestFit="1" customWidth="1"/>
    <col min="16" max="16" width="19.33203125" bestFit="1" customWidth="1"/>
    <col min="17" max="17" width="10.77734375" bestFit="1" customWidth="1"/>
    <col min="18" max="18" width="11.33203125" bestFit="1" customWidth="1"/>
  </cols>
  <sheetData>
    <row r="1" spans="1:11" ht="21" x14ac:dyDescent="0.25">
      <c r="A1" s="98" t="s">
        <v>552</v>
      </c>
      <c r="B1" s="98"/>
      <c r="C1" s="98"/>
    </row>
    <row r="2" spans="1:11" x14ac:dyDescent="0.25">
      <c r="A2" s="24" t="s">
        <v>98</v>
      </c>
      <c r="B2" t="s">
        <v>97</v>
      </c>
    </row>
    <row r="3" spans="1:11" x14ac:dyDescent="0.25">
      <c r="A3" s="24" t="s">
        <v>473</v>
      </c>
      <c r="B3" s="25">
        <v>2021</v>
      </c>
    </row>
    <row r="4" spans="1:11" x14ac:dyDescent="0.25">
      <c r="A4"/>
    </row>
    <row r="5" spans="1:11" x14ac:dyDescent="0.25">
      <c r="A5" s="24" t="s">
        <v>87</v>
      </c>
      <c r="B5" s="24" t="s">
        <v>450</v>
      </c>
    </row>
    <row r="6" spans="1:11" x14ac:dyDescent="0.25">
      <c r="A6" s="24" t="s">
        <v>88</v>
      </c>
      <c r="B6" t="s">
        <v>115</v>
      </c>
      <c r="C6" t="s">
        <v>30</v>
      </c>
      <c r="D6" t="s">
        <v>461</v>
      </c>
      <c r="E6" t="s">
        <v>15</v>
      </c>
      <c r="F6" t="s">
        <v>113</v>
      </c>
      <c r="G6" t="s">
        <v>469</v>
      </c>
      <c r="H6" t="s">
        <v>18</v>
      </c>
      <c r="I6" t="s">
        <v>95</v>
      </c>
      <c r="J6" t="s">
        <v>96</v>
      </c>
      <c r="K6" t="s">
        <v>89</v>
      </c>
    </row>
    <row r="7" spans="1:11" x14ac:dyDescent="0.25">
      <c r="A7" s="25" t="s">
        <v>449</v>
      </c>
      <c r="B7" s="32"/>
      <c r="C7" s="32">
        <v>9.41</v>
      </c>
      <c r="D7" s="32"/>
      <c r="E7" s="32">
        <v>12.73</v>
      </c>
      <c r="F7" s="32">
        <v>424.84</v>
      </c>
      <c r="G7" s="32"/>
      <c r="H7" s="32">
        <v>446.98</v>
      </c>
      <c r="I7" s="32"/>
      <c r="J7" s="32"/>
      <c r="K7" s="32">
        <v>893.96</v>
      </c>
    </row>
    <row r="8" spans="1:11" x14ac:dyDescent="0.25">
      <c r="A8" s="25" t="s">
        <v>479</v>
      </c>
      <c r="B8" s="32">
        <v>200</v>
      </c>
      <c r="C8" s="32">
        <v>1665.4389354933332</v>
      </c>
      <c r="D8" s="32">
        <v>443.71106450666679</v>
      </c>
      <c r="E8" s="32">
        <v>166.88000000000002</v>
      </c>
      <c r="F8" s="32"/>
      <c r="G8" s="32">
        <v>-50</v>
      </c>
      <c r="H8" s="32">
        <v>2136.6999999999998</v>
      </c>
      <c r="I8" s="32">
        <v>0</v>
      </c>
      <c r="J8" s="32">
        <v>0</v>
      </c>
      <c r="K8" s="32">
        <v>4562.7299999999996</v>
      </c>
    </row>
    <row r="9" spans="1:11" x14ac:dyDescent="0.25">
      <c r="A9" s="25" t="s">
        <v>480</v>
      </c>
      <c r="B9" s="32"/>
      <c r="C9" s="32">
        <v>-139.33000000000001</v>
      </c>
      <c r="D9" s="32"/>
      <c r="E9" s="32"/>
      <c r="F9" s="32"/>
      <c r="G9" s="32"/>
      <c r="H9" s="32"/>
      <c r="I9" s="32"/>
      <c r="J9" s="32"/>
      <c r="K9" s="32">
        <v>-139.33000000000001</v>
      </c>
    </row>
    <row r="10" spans="1:11" x14ac:dyDescent="0.25">
      <c r="A10" s="25" t="s">
        <v>481</v>
      </c>
      <c r="B10" s="32">
        <v>-200</v>
      </c>
      <c r="C10" s="32">
        <v>200</v>
      </c>
      <c r="D10" s="32"/>
      <c r="E10" s="32"/>
      <c r="F10" s="32"/>
      <c r="G10" s="32"/>
      <c r="H10" s="32">
        <v>200</v>
      </c>
      <c r="I10" s="32"/>
      <c r="J10" s="32"/>
      <c r="K10" s="32">
        <v>200</v>
      </c>
    </row>
    <row r="11" spans="1:11" x14ac:dyDescent="0.25">
      <c r="A11" s="25" t="s">
        <v>89</v>
      </c>
      <c r="B11" s="32">
        <v>0</v>
      </c>
      <c r="C11" s="32">
        <v>1735.5189354933334</v>
      </c>
      <c r="D11" s="32">
        <v>443.71106450666679</v>
      </c>
      <c r="E11" s="32">
        <v>179.61</v>
      </c>
      <c r="F11" s="32">
        <v>424.84</v>
      </c>
      <c r="G11" s="32">
        <v>-50</v>
      </c>
      <c r="H11" s="32">
        <v>2783.68</v>
      </c>
      <c r="I11" s="32">
        <v>0</v>
      </c>
      <c r="J11" s="32">
        <v>0</v>
      </c>
      <c r="K11" s="32">
        <v>5517.36</v>
      </c>
    </row>
    <row r="12" spans="1:11" x14ac:dyDescent="0.25">
      <c r="A12"/>
    </row>
    <row r="13" spans="1:11" x14ac:dyDescent="0.25">
      <c r="A13"/>
    </row>
    <row r="14" spans="1:11" x14ac:dyDescent="0.25">
      <c r="A14"/>
    </row>
    <row r="15" spans="1:11" x14ac:dyDescent="0.25">
      <c r="A15"/>
    </row>
    <row r="16" spans="1:11" x14ac:dyDescent="0.25">
      <c r="A16"/>
    </row>
    <row r="17" spans="1:1" x14ac:dyDescent="0.25">
      <c r="A17"/>
    </row>
    <row r="18" spans="1:1" x14ac:dyDescent="0.25">
      <c r="A18"/>
    </row>
    <row r="19" spans="1:1" x14ac:dyDescent="0.25">
      <c r="A19"/>
    </row>
    <row r="20" spans="1:1" x14ac:dyDescent="0.25">
      <c r="A20"/>
    </row>
    <row r="21" spans="1:1" x14ac:dyDescent="0.25">
      <c r="A21"/>
    </row>
    <row r="22" spans="1:1" x14ac:dyDescent="0.25">
      <c r="A22"/>
    </row>
    <row r="23" spans="1:1" x14ac:dyDescent="0.25">
      <c r="A23"/>
    </row>
    <row r="24" spans="1:1" x14ac:dyDescent="0.25">
      <c r="A24"/>
    </row>
    <row r="25" spans="1:1" x14ac:dyDescent="0.25">
      <c r="A25"/>
    </row>
    <row r="26" spans="1:1" x14ac:dyDescent="0.25">
      <c r="A26"/>
    </row>
    <row r="27" spans="1:1" x14ac:dyDescent="0.25">
      <c r="A27"/>
    </row>
    <row r="28" spans="1:1" x14ac:dyDescent="0.25">
      <c r="A28"/>
    </row>
    <row r="29" spans="1:1" x14ac:dyDescent="0.25">
      <c r="A29"/>
    </row>
    <row r="30" spans="1:1" x14ac:dyDescent="0.25">
      <c r="A30"/>
    </row>
    <row r="31" spans="1:1" x14ac:dyDescent="0.25">
      <c r="A31"/>
    </row>
    <row r="32" spans="1:1" x14ac:dyDescent="0.25">
      <c r="A32"/>
    </row>
    <row r="33" spans="1:1" x14ac:dyDescent="0.25">
      <c r="A33"/>
    </row>
    <row r="34" spans="1:1" x14ac:dyDescent="0.25">
      <c r="A34"/>
    </row>
    <row r="35" spans="1:1" x14ac:dyDescent="0.25">
      <c r="A35"/>
    </row>
    <row r="36" spans="1:1" x14ac:dyDescent="0.25">
      <c r="A36"/>
    </row>
    <row r="37" spans="1:1" x14ac:dyDescent="0.25">
      <c r="A37"/>
    </row>
    <row r="38" spans="1:1" x14ac:dyDescent="0.25">
      <c r="A38"/>
    </row>
    <row r="39" spans="1:1" x14ac:dyDescent="0.25">
      <c r="A39"/>
    </row>
    <row r="40" spans="1:1" x14ac:dyDescent="0.25">
      <c r="A40"/>
    </row>
    <row r="41" spans="1:1" x14ac:dyDescent="0.25">
      <c r="A41"/>
    </row>
    <row r="42" spans="1:1" x14ac:dyDescent="0.25">
      <c r="A42"/>
    </row>
    <row r="43" spans="1:1" x14ac:dyDescent="0.25">
      <c r="A43"/>
    </row>
    <row r="44" spans="1:1" x14ac:dyDescent="0.25">
      <c r="A44"/>
    </row>
    <row r="45" spans="1:1" x14ac:dyDescent="0.25">
      <c r="A45"/>
    </row>
    <row r="46" spans="1:1" x14ac:dyDescent="0.25">
      <c r="A46"/>
    </row>
    <row r="47" spans="1:1" x14ac:dyDescent="0.25">
      <c r="A47"/>
    </row>
    <row r="48" spans="1:1" x14ac:dyDescent="0.25">
      <c r="A48"/>
    </row>
    <row r="49" spans="1:1" x14ac:dyDescent="0.25">
      <c r="A49"/>
    </row>
    <row r="50" spans="1:1" x14ac:dyDescent="0.25">
      <c r="A50"/>
    </row>
    <row r="51" spans="1:1" x14ac:dyDescent="0.25">
      <c r="A51"/>
    </row>
    <row r="52" spans="1:1" x14ac:dyDescent="0.25">
      <c r="A52"/>
    </row>
    <row r="53" spans="1:1" x14ac:dyDescent="0.25">
      <c r="A53"/>
    </row>
    <row r="54" spans="1:1" x14ac:dyDescent="0.25">
      <c r="A54"/>
    </row>
    <row r="55" spans="1:1" x14ac:dyDescent="0.25">
      <c r="A55"/>
    </row>
    <row r="56" spans="1:1" x14ac:dyDescent="0.25">
      <c r="A56"/>
    </row>
    <row r="57" spans="1:1" x14ac:dyDescent="0.25">
      <c r="A57"/>
    </row>
    <row r="58" spans="1:1" x14ac:dyDescent="0.25">
      <c r="A58"/>
    </row>
    <row r="59" spans="1:1" x14ac:dyDescent="0.25">
      <c r="A59"/>
    </row>
    <row r="60" spans="1:1" x14ac:dyDescent="0.25">
      <c r="A60"/>
    </row>
    <row r="61" spans="1:1" x14ac:dyDescent="0.25">
      <c r="A61"/>
    </row>
    <row r="62" spans="1:1" x14ac:dyDescent="0.25">
      <c r="A62"/>
    </row>
    <row r="63" spans="1:1" x14ac:dyDescent="0.25">
      <c r="A63"/>
    </row>
    <row r="64" spans="1:1" x14ac:dyDescent="0.25">
      <c r="A64"/>
    </row>
    <row r="65" spans="1:1" x14ac:dyDescent="0.25">
      <c r="A65"/>
    </row>
    <row r="66" spans="1:1" x14ac:dyDescent="0.25">
      <c r="A66"/>
    </row>
    <row r="67" spans="1:1" x14ac:dyDescent="0.25">
      <c r="A67"/>
    </row>
    <row r="68" spans="1:1" x14ac:dyDescent="0.25">
      <c r="A68"/>
    </row>
    <row r="69" spans="1:1" x14ac:dyDescent="0.25">
      <c r="A69"/>
    </row>
    <row r="70" spans="1:1" x14ac:dyDescent="0.25">
      <c r="A70"/>
    </row>
    <row r="71" spans="1:1" x14ac:dyDescent="0.25">
      <c r="A71"/>
    </row>
    <row r="72" spans="1:1" x14ac:dyDescent="0.25">
      <c r="A72"/>
    </row>
    <row r="73" spans="1:1" x14ac:dyDescent="0.25">
      <c r="A73"/>
    </row>
    <row r="74" spans="1:1" x14ac:dyDescent="0.25">
      <c r="A74"/>
    </row>
    <row r="75" spans="1:1" x14ac:dyDescent="0.25">
      <c r="A75"/>
    </row>
    <row r="76" spans="1:1" x14ac:dyDescent="0.25">
      <c r="A76"/>
    </row>
    <row r="77" spans="1:1" x14ac:dyDescent="0.25">
      <c r="A77"/>
    </row>
    <row r="78" spans="1:1" x14ac:dyDescent="0.25">
      <c r="A78"/>
    </row>
    <row r="79" spans="1:1" x14ac:dyDescent="0.25">
      <c r="A79"/>
    </row>
    <row r="80" spans="1:1" x14ac:dyDescent="0.25">
      <c r="A80"/>
    </row>
    <row r="81" spans="1:1" x14ac:dyDescent="0.25">
      <c r="A81"/>
    </row>
    <row r="82" spans="1:1" x14ac:dyDescent="0.25">
      <c r="A82"/>
    </row>
    <row r="83" spans="1:1" x14ac:dyDescent="0.25">
      <c r="A83"/>
    </row>
    <row r="84" spans="1:1" x14ac:dyDescent="0.25">
      <c r="A84"/>
    </row>
    <row r="85" spans="1:1" x14ac:dyDescent="0.25">
      <c r="A85"/>
    </row>
    <row r="86" spans="1:1" x14ac:dyDescent="0.25">
      <c r="A86"/>
    </row>
    <row r="87" spans="1:1" x14ac:dyDescent="0.25">
      <c r="A87"/>
    </row>
    <row r="88" spans="1:1" x14ac:dyDescent="0.25">
      <c r="A88"/>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row r="97" spans="1:1" x14ac:dyDescent="0.25">
      <c r="A97"/>
    </row>
    <row r="98" spans="1:1" x14ac:dyDescent="0.25">
      <c r="A98"/>
    </row>
    <row r="99" spans="1:1" x14ac:dyDescent="0.25">
      <c r="A99"/>
    </row>
    <row r="100" spans="1:1" x14ac:dyDescent="0.25">
      <c r="A100"/>
    </row>
    <row r="101" spans="1:1" x14ac:dyDescent="0.25">
      <c r="A101"/>
    </row>
    <row r="102" spans="1:1" x14ac:dyDescent="0.25">
      <c r="A102"/>
    </row>
    <row r="103" spans="1:1" x14ac:dyDescent="0.25">
      <c r="A103"/>
    </row>
    <row r="104" spans="1:1" x14ac:dyDescent="0.25">
      <c r="A104"/>
    </row>
    <row r="105" spans="1:1" x14ac:dyDescent="0.25">
      <c r="A105"/>
    </row>
    <row r="106" spans="1:1" x14ac:dyDescent="0.25">
      <c r="A106"/>
    </row>
    <row r="107" spans="1:1" x14ac:dyDescent="0.25">
      <c r="A107"/>
    </row>
    <row r="108" spans="1:1" x14ac:dyDescent="0.25">
      <c r="A108"/>
    </row>
    <row r="109" spans="1:1" x14ac:dyDescent="0.25">
      <c r="A109"/>
    </row>
    <row r="110" spans="1:1" x14ac:dyDescent="0.25">
      <c r="A110"/>
    </row>
    <row r="111" spans="1:1" x14ac:dyDescent="0.25">
      <c r="A111"/>
    </row>
    <row r="112" spans="1:1" x14ac:dyDescent="0.25">
      <c r="A112"/>
    </row>
    <row r="113" spans="1:1" x14ac:dyDescent="0.25">
      <c r="A113"/>
    </row>
    <row r="114" spans="1:1" x14ac:dyDescent="0.25">
      <c r="A114"/>
    </row>
    <row r="115" spans="1:1" x14ac:dyDescent="0.25">
      <c r="A115"/>
    </row>
    <row r="116" spans="1:1" x14ac:dyDescent="0.25">
      <c r="A116"/>
    </row>
    <row r="117" spans="1:1" x14ac:dyDescent="0.25">
      <c r="A117"/>
    </row>
    <row r="118" spans="1:1" x14ac:dyDescent="0.25">
      <c r="A118"/>
    </row>
    <row r="119" spans="1:1" x14ac:dyDescent="0.25">
      <c r="A119"/>
    </row>
    <row r="120" spans="1:1" x14ac:dyDescent="0.25">
      <c r="A120"/>
    </row>
    <row r="121" spans="1:1" x14ac:dyDescent="0.25">
      <c r="A121"/>
    </row>
    <row r="122" spans="1:1" x14ac:dyDescent="0.25">
      <c r="A122"/>
    </row>
    <row r="123" spans="1:1" x14ac:dyDescent="0.25">
      <c r="A123"/>
    </row>
    <row r="124" spans="1:1" x14ac:dyDescent="0.25">
      <c r="A124"/>
    </row>
    <row r="125" spans="1:1" x14ac:dyDescent="0.25">
      <c r="A125"/>
    </row>
    <row r="126" spans="1:1" x14ac:dyDescent="0.25">
      <c r="A126"/>
    </row>
    <row r="127" spans="1:1" x14ac:dyDescent="0.25">
      <c r="A127"/>
    </row>
    <row r="128" spans="1:1"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row r="155" spans="1:1" x14ac:dyDescent="0.25">
      <c r="A155"/>
    </row>
    <row r="156" spans="1:1" x14ac:dyDescent="0.25">
      <c r="A156"/>
    </row>
    <row r="157" spans="1:1" x14ac:dyDescent="0.25">
      <c r="A157"/>
    </row>
    <row r="158" spans="1:1" x14ac:dyDescent="0.25">
      <c r="A158"/>
    </row>
    <row r="159" spans="1:1" x14ac:dyDescent="0.25">
      <c r="A159"/>
    </row>
    <row r="160" spans="1:1" x14ac:dyDescent="0.25">
      <c r="A160"/>
    </row>
    <row r="161" spans="1:1" x14ac:dyDescent="0.25">
      <c r="A161"/>
    </row>
    <row r="162" spans="1:1" x14ac:dyDescent="0.25">
      <c r="A162"/>
    </row>
    <row r="163" spans="1:1" x14ac:dyDescent="0.25">
      <c r="A163"/>
    </row>
    <row r="164" spans="1:1" x14ac:dyDescent="0.25">
      <c r="A164"/>
    </row>
    <row r="165" spans="1:1" x14ac:dyDescent="0.25">
      <c r="A165"/>
    </row>
    <row r="166" spans="1:1" x14ac:dyDescent="0.25">
      <c r="A166"/>
    </row>
    <row r="167" spans="1:1" x14ac:dyDescent="0.25">
      <c r="A167"/>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theme="7"/>
    <outlinePr summaryBelow="0" summaryRight="0"/>
  </sheetPr>
  <dimension ref="A1:AF249"/>
  <sheetViews>
    <sheetView zoomScale="84" zoomScaleNormal="80" workbookViewId="0">
      <pane ySplit="1" topLeftCell="A18" activePane="bottomLeft" state="frozen"/>
      <selection activeCell="G1" sqref="G1"/>
      <selection pane="bottomLeft" activeCell="M26" sqref="M26"/>
    </sheetView>
  </sheetViews>
  <sheetFormatPr defaultColWidth="14.44140625" defaultRowHeight="15.75" customHeight="1" x14ac:dyDescent="0.25"/>
  <cols>
    <col min="1" max="1" width="13.109375" customWidth="1"/>
    <col min="2" max="2" width="10.21875" customWidth="1"/>
    <col min="3" max="3" width="11.88671875" hidden="1" customWidth="1"/>
    <col min="4" max="4" width="18.33203125" style="81" bestFit="1" customWidth="1"/>
    <col min="5" max="5" width="10.5546875" style="65" hidden="1" customWidth="1"/>
    <col min="6" max="6" width="11.88671875" style="65" hidden="1" customWidth="1"/>
    <col min="7" max="7" width="17.109375" bestFit="1" customWidth="1"/>
    <col min="10" max="10" width="11.21875" bestFit="1" customWidth="1"/>
    <col min="11" max="11" width="26.21875" customWidth="1"/>
    <col min="12" max="12" width="17.33203125" customWidth="1"/>
    <col min="13" max="13" width="23.33203125" customWidth="1"/>
    <col min="14" max="14" width="21.88671875" customWidth="1"/>
    <col min="15" max="15" width="26.5546875" bestFit="1" customWidth="1"/>
    <col min="16" max="16" width="18.33203125" bestFit="1" customWidth="1"/>
    <col min="18" max="18" width="14.44140625" style="72"/>
    <col min="19" max="19" width="6.6640625" style="93" bestFit="1" customWidth="1"/>
    <col min="20" max="21" width="38.77734375" customWidth="1"/>
  </cols>
  <sheetData>
    <row r="1" spans="1:32" s="22" customFormat="1" ht="13.2" x14ac:dyDescent="0.25">
      <c r="A1" s="17" t="s">
        <v>98</v>
      </c>
      <c r="B1" s="17" t="s">
        <v>0</v>
      </c>
      <c r="C1" s="18" t="s">
        <v>1</v>
      </c>
      <c r="D1" s="75" t="s">
        <v>2</v>
      </c>
      <c r="E1" s="63" t="s">
        <v>473</v>
      </c>
      <c r="F1" s="63" t="s">
        <v>472</v>
      </c>
      <c r="G1" s="19" t="s">
        <v>3</v>
      </c>
      <c r="H1" s="19" t="s">
        <v>4</v>
      </c>
      <c r="I1" s="20" t="s">
        <v>5</v>
      </c>
      <c r="J1" s="20" t="s">
        <v>453</v>
      </c>
      <c r="K1" s="17" t="s">
        <v>6</v>
      </c>
      <c r="L1" s="17" t="s">
        <v>7</v>
      </c>
      <c r="M1" s="17" t="s">
        <v>8</v>
      </c>
      <c r="N1" s="17" t="s">
        <v>9</v>
      </c>
      <c r="O1" s="17" t="s">
        <v>10</v>
      </c>
      <c r="P1" s="17" t="s">
        <v>452</v>
      </c>
      <c r="Q1" s="17" t="s">
        <v>134</v>
      </c>
      <c r="R1" s="86" t="s">
        <v>456</v>
      </c>
      <c r="S1" s="86" t="s">
        <v>1291</v>
      </c>
      <c r="T1" s="17" t="s">
        <v>11</v>
      </c>
      <c r="U1" s="21"/>
      <c r="V1" s="21"/>
      <c r="W1" s="21"/>
      <c r="X1" s="21"/>
      <c r="Y1" s="21"/>
      <c r="Z1" s="21"/>
      <c r="AA1" s="21"/>
      <c r="AB1" s="21"/>
      <c r="AC1" s="21"/>
      <c r="AD1" s="21"/>
      <c r="AE1" s="21"/>
      <c r="AF1" s="21"/>
    </row>
    <row r="2" spans="1:32" ht="13.2" x14ac:dyDescent="0.25">
      <c r="A2" s="6" t="s">
        <v>97</v>
      </c>
      <c r="B2" s="16" t="s">
        <v>12</v>
      </c>
      <c r="C2" s="2" t="str">
        <f>VLOOKUP(Ledger[[#This Row],[No]],Reconciliation[],2,FALSE)</f>
        <v>Complete</v>
      </c>
      <c r="D2" s="76">
        <v>44166</v>
      </c>
      <c r="E2" s="64">
        <f>VLOOKUP(Ledger[[#This Row],[Date]],Dates[],4,TRUE)</f>
        <v>2020</v>
      </c>
      <c r="F2" s="64" t="str">
        <f>VLOOKUP(Ledger[[#This Row],[Date]],Dates[],3,TRUE)</f>
        <v>December</v>
      </c>
      <c r="G2" s="3">
        <v>75</v>
      </c>
      <c r="H2" s="14">
        <v>75</v>
      </c>
      <c r="I2" s="4"/>
      <c r="J2" s="4"/>
      <c r="K2" s="1" t="s">
        <v>1295</v>
      </c>
      <c r="L2" s="1" t="s">
        <v>14</v>
      </c>
      <c r="M2" s="1" t="s">
        <v>18</v>
      </c>
      <c r="N2" s="1" t="s">
        <v>447</v>
      </c>
      <c r="O2" s="1" t="s">
        <v>20</v>
      </c>
      <c r="P2" s="1" t="s">
        <v>16</v>
      </c>
      <c r="Q2" s="1"/>
      <c r="R2" s="87"/>
      <c r="S2" s="90"/>
    </row>
    <row r="3" spans="1:32" ht="13.2" x14ac:dyDescent="0.25">
      <c r="A3" s="6" t="s">
        <v>97</v>
      </c>
      <c r="B3" s="16" t="s">
        <v>12</v>
      </c>
      <c r="C3" s="2" t="str">
        <f>VLOOKUP(Ledger[[#This Row],[No]],Reconciliation[],2,FALSE)</f>
        <v>Complete</v>
      </c>
      <c r="D3" s="76">
        <v>44166</v>
      </c>
      <c r="E3" s="64">
        <f>VLOOKUP(Ledger[[#This Row],[Date]],Dates[],4,TRUE)</f>
        <v>2020</v>
      </c>
      <c r="F3" s="64" t="str">
        <f>VLOOKUP(Ledger[[#This Row],[Date]],Dates[],3,TRUE)</f>
        <v>December</v>
      </c>
      <c r="G3" s="3">
        <v>75</v>
      </c>
      <c r="H3" s="14">
        <f>G3</f>
        <v>75</v>
      </c>
      <c r="I3" s="4"/>
      <c r="J3" s="4"/>
      <c r="K3" s="1" t="s">
        <v>13</v>
      </c>
      <c r="L3" s="1" t="s">
        <v>14</v>
      </c>
      <c r="M3" s="1" t="s">
        <v>15</v>
      </c>
      <c r="N3" s="1" t="s">
        <v>16</v>
      </c>
      <c r="O3" s="1" t="s">
        <v>17</v>
      </c>
      <c r="P3" s="1"/>
      <c r="Q3" s="1"/>
      <c r="R3" s="87"/>
      <c r="S3" s="90"/>
    </row>
    <row r="4" spans="1:32" ht="13.2" x14ac:dyDescent="0.25">
      <c r="A4" s="6" t="s">
        <v>97</v>
      </c>
      <c r="B4" s="1" t="s">
        <v>21</v>
      </c>
      <c r="C4" s="2" t="str">
        <f>VLOOKUP(Ledger[[#This Row],[No]],Reconciliation[],2,FALSE)</f>
        <v>Complete</v>
      </c>
      <c r="D4" s="76">
        <v>44342</v>
      </c>
      <c r="E4" s="64">
        <f>VLOOKUP(Ledger[[#This Row],[Date]],Dates[],4,TRUE)</f>
        <v>2021</v>
      </c>
      <c r="F4" s="64" t="str">
        <f>VLOOKUP(Ledger[[#This Row],[Date]],Dates[],3,TRUE)</f>
        <v>May</v>
      </c>
      <c r="G4" s="3">
        <v>40.98</v>
      </c>
      <c r="H4" s="14">
        <v>40.98</v>
      </c>
      <c r="I4" s="4"/>
      <c r="J4" s="4"/>
      <c r="K4" s="1" t="s">
        <v>1296</v>
      </c>
      <c r="L4" s="1" t="s">
        <v>14</v>
      </c>
      <c r="M4" s="1" t="s">
        <v>18</v>
      </c>
      <c r="N4" s="1" t="s">
        <v>447</v>
      </c>
      <c r="O4" s="1" t="s">
        <v>20</v>
      </c>
      <c r="P4" s="1" t="s">
        <v>23</v>
      </c>
      <c r="Q4" s="1"/>
      <c r="R4" s="87"/>
      <c r="S4" s="90"/>
    </row>
    <row r="5" spans="1:32" ht="13.2" x14ac:dyDescent="0.25">
      <c r="A5" s="6" t="s">
        <v>97</v>
      </c>
      <c r="B5" s="1" t="s">
        <v>21</v>
      </c>
      <c r="C5" s="2" t="str">
        <f>VLOOKUP(Ledger[[#This Row],[No]],Reconciliation[],2,FALSE)</f>
        <v>Complete</v>
      </c>
      <c r="D5" s="76">
        <v>44342</v>
      </c>
      <c r="E5" s="64">
        <f>VLOOKUP(Ledger[[#This Row],[Date]],Dates[],4,TRUE)</f>
        <v>2021</v>
      </c>
      <c r="F5" s="64" t="str">
        <f>VLOOKUP(Ledger[[#This Row],[Date]],Dates[],3,TRUE)</f>
        <v>May</v>
      </c>
      <c r="G5" s="3">
        <v>40.98</v>
      </c>
      <c r="H5" s="14">
        <v>40.98</v>
      </c>
      <c r="I5" s="4"/>
      <c r="J5" s="4"/>
      <c r="K5" s="6" t="s">
        <v>22</v>
      </c>
      <c r="L5" s="1" t="s">
        <v>29</v>
      </c>
      <c r="M5" s="1" t="s">
        <v>113</v>
      </c>
      <c r="N5" s="1" t="s">
        <v>23</v>
      </c>
      <c r="O5" s="1" t="s">
        <v>24</v>
      </c>
      <c r="P5" s="1" t="s">
        <v>463</v>
      </c>
      <c r="Q5" s="1"/>
      <c r="R5" s="87">
        <v>36</v>
      </c>
      <c r="S5" s="90"/>
      <c r="T5" s="6" t="s">
        <v>467</v>
      </c>
    </row>
    <row r="6" spans="1:32" ht="13.2" x14ac:dyDescent="0.25">
      <c r="A6" s="6" t="s">
        <v>97</v>
      </c>
      <c r="B6" s="1" t="s">
        <v>21</v>
      </c>
      <c r="C6" s="2" t="str">
        <f>VLOOKUP(Ledger[[#This Row],[No]],Reconciliation[],2,FALSE)</f>
        <v>Complete</v>
      </c>
      <c r="D6" s="76">
        <v>44342</v>
      </c>
      <c r="E6" s="64">
        <f>VLOOKUP(Ledger[[#This Row],[Date]],Dates[],4,TRUE)</f>
        <v>2021</v>
      </c>
      <c r="F6" s="64" t="str">
        <f>VLOOKUP(Ledger[[#This Row],[Date]],Dates[],3,TRUE)</f>
        <v>May</v>
      </c>
      <c r="G6" s="3">
        <v>1.1399999999999999</v>
      </c>
      <c r="H6" s="14">
        <v>1.1399999999999999</v>
      </c>
      <c r="I6" s="4"/>
      <c r="J6" s="4"/>
      <c r="K6" s="1" t="s">
        <v>22</v>
      </c>
      <c r="L6" s="1" t="s">
        <v>14</v>
      </c>
      <c r="M6" s="1" t="s">
        <v>15</v>
      </c>
      <c r="N6" s="1" t="s">
        <v>23</v>
      </c>
      <c r="O6" s="1" t="s">
        <v>24</v>
      </c>
      <c r="P6" s="1" t="s">
        <v>463</v>
      </c>
      <c r="Q6" s="1"/>
      <c r="R6" s="87">
        <v>-1</v>
      </c>
      <c r="S6" s="90"/>
    </row>
    <row r="7" spans="1:32" ht="13.2" x14ac:dyDescent="0.25">
      <c r="A7" s="6" t="s">
        <v>97</v>
      </c>
      <c r="B7" s="1" t="s">
        <v>21</v>
      </c>
      <c r="C7" s="2" t="str">
        <f>VLOOKUP(Ledger[[#This Row],[No]],Reconciliation[],2,FALSE)</f>
        <v>Complete</v>
      </c>
      <c r="D7" s="76">
        <v>44342</v>
      </c>
      <c r="E7" s="64">
        <f>VLOOKUP(Ledger[[#This Row],[Date]],Dates[],4,TRUE)</f>
        <v>2021</v>
      </c>
      <c r="F7" s="64" t="str">
        <f>VLOOKUP(Ledger[[#This Row],[Date]],Dates[],3,TRUE)</f>
        <v>May</v>
      </c>
      <c r="G7" s="3">
        <v>1.1399999999999999</v>
      </c>
      <c r="H7" s="14">
        <v>-1.1399999999999999</v>
      </c>
      <c r="I7" s="4"/>
      <c r="J7" s="4"/>
      <c r="K7" s="6" t="s">
        <v>22</v>
      </c>
      <c r="L7" s="1" t="s">
        <v>29</v>
      </c>
      <c r="M7" s="1" t="s">
        <v>113</v>
      </c>
      <c r="N7" s="1" t="s">
        <v>23</v>
      </c>
      <c r="O7" s="1" t="s">
        <v>24</v>
      </c>
      <c r="P7" s="1" t="s">
        <v>463</v>
      </c>
      <c r="Q7" s="1"/>
      <c r="R7" s="87">
        <v>-1</v>
      </c>
      <c r="S7" s="90"/>
    </row>
    <row r="8" spans="1:32" ht="13.2" x14ac:dyDescent="0.25">
      <c r="A8" s="6" t="s">
        <v>97</v>
      </c>
      <c r="B8" s="1" t="s">
        <v>25</v>
      </c>
      <c r="C8" s="2" t="str">
        <f>VLOOKUP(Ledger[[#This Row],[No]],Reconciliation[],2,FALSE)</f>
        <v>Complete</v>
      </c>
      <c r="D8" s="76">
        <v>44342</v>
      </c>
      <c r="E8" s="64">
        <f>VLOOKUP(Ledger[[#This Row],[Date]],Dates[],4,TRUE)</f>
        <v>2021</v>
      </c>
      <c r="F8" s="64" t="str">
        <f>VLOOKUP(Ledger[[#This Row],[Date]],Dates[],3,TRUE)</f>
        <v>May</v>
      </c>
      <c r="G8" s="3">
        <v>396</v>
      </c>
      <c r="H8" s="14">
        <v>396</v>
      </c>
      <c r="I8" s="4"/>
      <c r="J8" s="4"/>
      <c r="K8" s="1" t="s">
        <v>1296</v>
      </c>
      <c r="L8" s="1" t="s">
        <v>14</v>
      </c>
      <c r="M8" s="1" t="s">
        <v>18</v>
      </c>
      <c r="N8" s="1" t="s">
        <v>447</v>
      </c>
      <c r="O8" s="1" t="s">
        <v>20</v>
      </c>
      <c r="P8" s="1" t="s">
        <v>23</v>
      </c>
      <c r="Q8" s="1"/>
      <c r="R8" s="87"/>
      <c r="S8" s="90"/>
    </row>
    <row r="9" spans="1:32" ht="13.2" x14ac:dyDescent="0.25">
      <c r="A9" s="6" t="s">
        <v>97</v>
      </c>
      <c r="B9" s="1" t="s">
        <v>25</v>
      </c>
      <c r="C9" s="2" t="str">
        <f>VLOOKUP(Ledger[[#This Row],[No]],Reconciliation[],2,FALSE)</f>
        <v>Complete</v>
      </c>
      <c r="D9" s="76">
        <v>44342</v>
      </c>
      <c r="E9" s="64">
        <f>VLOOKUP(Ledger[[#This Row],[Date]],Dates[],4,TRUE)</f>
        <v>2021</v>
      </c>
      <c r="F9" s="64" t="str">
        <f>VLOOKUP(Ledger[[#This Row],[Date]],Dates[],3,TRUE)</f>
        <v>May</v>
      </c>
      <c r="G9" s="3">
        <v>396</v>
      </c>
      <c r="H9" s="14">
        <f>G9</f>
        <v>396</v>
      </c>
      <c r="I9" s="4"/>
      <c r="J9" s="4"/>
      <c r="K9" s="6" t="s">
        <v>26</v>
      </c>
      <c r="L9" s="1" t="s">
        <v>29</v>
      </c>
      <c r="M9" s="1" t="s">
        <v>113</v>
      </c>
      <c r="N9" s="1" t="s">
        <v>23</v>
      </c>
      <c r="O9" s="1" t="s">
        <v>24</v>
      </c>
      <c r="P9" s="1" t="s">
        <v>464</v>
      </c>
      <c r="Q9" s="1"/>
      <c r="R9" s="87">
        <v>36</v>
      </c>
      <c r="S9" s="90"/>
      <c r="T9" s="6" t="s">
        <v>467</v>
      </c>
    </row>
    <row r="10" spans="1:32" ht="13.2" x14ac:dyDescent="0.25">
      <c r="A10" s="6" t="s">
        <v>97</v>
      </c>
      <c r="B10" s="1" t="s">
        <v>25</v>
      </c>
      <c r="C10" s="2" t="str">
        <f>VLOOKUP(Ledger[[#This Row],[No]],Reconciliation[],2,FALSE)</f>
        <v>Complete</v>
      </c>
      <c r="D10" s="76">
        <v>44342</v>
      </c>
      <c r="E10" s="64">
        <f>VLOOKUP(Ledger[[#This Row],[Date]],Dates[],4,TRUE)</f>
        <v>2021</v>
      </c>
      <c r="F10" s="64" t="str">
        <f>VLOOKUP(Ledger[[#This Row],[Date]],Dates[],3,TRUE)</f>
        <v>May</v>
      </c>
      <c r="G10" s="3">
        <v>11</v>
      </c>
      <c r="H10" s="14">
        <v>-11</v>
      </c>
      <c r="I10" s="4"/>
      <c r="J10" s="4"/>
      <c r="K10" s="1" t="s">
        <v>26</v>
      </c>
      <c r="L10" s="1" t="s">
        <v>29</v>
      </c>
      <c r="M10" s="1" t="s">
        <v>113</v>
      </c>
      <c r="N10" s="1" t="s">
        <v>23</v>
      </c>
      <c r="O10" s="1" t="s">
        <v>24</v>
      </c>
      <c r="P10" s="1" t="s">
        <v>464</v>
      </c>
      <c r="Q10" s="1"/>
      <c r="R10" s="87">
        <v>-1</v>
      </c>
      <c r="S10" s="90"/>
    </row>
    <row r="11" spans="1:32" ht="13.2" x14ac:dyDescent="0.25">
      <c r="A11" s="6" t="s">
        <v>97</v>
      </c>
      <c r="B11" s="1" t="s">
        <v>25</v>
      </c>
      <c r="C11" s="2" t="str">
        <f>VLOOKUP(Ledger[[#This Row],[No]],Reconciliation[],2,FALSE)</f>
        <v>Complete</v>
      </c>
      <c r="D11" s="76">
        <v>44342</v>
      </c>
      <c r="E11" s="64">
        <f>VLOOKUP(Ledger[[#This Row],[Date]],Dates[],4,TRUE)</f>
        <v>2021</v>
      </c>
      <c r="F11" s="64" t="str">
        <f>VLOOKUP(Ledger[[#This Row],[Date]],Dates[],3,TRUE)</f>
        <v>May</v>
      </c>
      <c r="G11" s="3">
        <v>11</v>
      </c>
      <c r="H11" s="14">
        <v>11</v>
      </c>
      <c r="I11" s="4"/>
      <c r="J11" s="4"/>
      <c r="K11" s="1" t="s">
        <v>26</v>
      </c>
      <c r="L11" s="1" t="s">
        <v>14</v>
      </c>
      <c r="M11" s="1" t="s">
        <v>15</v>
      </c>
      <c r="N11" s="1" t="s">
        <v>23</v>
      </c>
      <c r="O11" s="1" t="s">
        <v>24</v>
      </c>
      <c r="P11" s="1" t="s">
        <v>464</v>
      </c>
      <c r="Q11" s="1"/>
      <c r="R11" s="87">
        <v>-1</v>
      </c>
      <c r="S11" s="90"/>
    </row>
    <row r="12" spans="1:32" ht="13.2" x14ac:dyDescent="0.25">
      <c r="A12" s="6" t="s">
        <v>97</v>
      </c>
      <c r="B12" s="1" t="s">
        <v>27</v>
      </c>
      <c r="C12" s="2" t="str">
        <f>VLOOKUP(Ledger[[#This Row],[No]],Reconciliation[],2,FALSE)</f>
        <v>Complete</v>
      </c>
      <c r="D12" s="76">
        <v>44343</v>
      </c>
      <c r="E12" s="64">
        <f>VLOOKUP(Ledger[[#This Row],[Date]],Dates[],4,TRUE)</f>
        <v>2021</v>
      </c>
      <c r="F12" s="64" t="str">
        <f>VLOOKUP(Ledger[[#This Row],[Date]],Dates[],3,TRUE)</f>
        <v>May</v>
      </c>
      <c r="G12" s="3">
        <v>0</v>
      </c>
      <c r="H12" s="14">
        <f>G12</f>
        <v>0</v>
      </c>
      <c r="I12" s="4"/>
      <c r="J12" s="4"/>
      <c r="K12" s="1" t="s">
        <v>1296</v>
      </c>
      <c r="L12" s="1" t="s">
        <v>14</v>
      </c>
      <c r="M12" s="1" t="s">
        <v>18</v>
      </c>
      <c r="N12" s="1" t="s">
        <v>447</v>
      </c>
      <c r="O12" s="1" t="s">
        <v>20</v>
      </c>
      <c r="P12" s="1" t="s">
        <v>23</v>
      </c>
      <c r="Q12" s="1"/>
      <c r="R12" s="87"/>
      <c r="S12" s="90"/>
    </row>
    <row r="13" spans="1:32" ht="13.2" x14ac:dyDescent="0.25">
      <c r="A13" s="6" t="s">
        <v>97</v>
      </c>
      <c r="B13" s="1" t="s">
        <v>27</v>
      </c>
      <c r="C13" s="2" t="str">
        <f>VLOOKUP(Ledger[[#This Row],[No]],Reconciliation[],2,FALSE)</f>
        <v>Complete</v>
      </c>
      <c r="D13" s="76">
        <v>44343</v>
      </c>
      <c r="E13" s="64">
        <f>VLOOKUP(Ledger[[#This Row],[Date]],Dates[],4,TRUE)</f>
        <v>2021</v>
      </c>
      <c r="F13" s="64" t="str">
        <f>VLOOKUP(Ledger[[#This Row],[Date]],Dates[],3,TRUE)</f>
        <v>May</v>
      </c>
      <c r="G13" s="3">
        <v>0</v>
      </c>
      <c r="H13" s="14">
        <f>G13</f>
        <v>0</v>
      </c>
      <c r="I13" s="4"/>
      <c r="J13" s="4"/>
      <c r="K13" s="5" t="s">
        <v>26</v>
      </c>
      <c r="L13" s="1" t="s">
        <v>14</v>
      </c>
      <c r="M13" s="1" t="s">
        <v>15</v>
      </c>
      <c r="N13" s="1" t="s">
        <v>23</v>
      </c>
      <c r="O13" s="1" t="s">
        <v>24</v>
      </c>
      <c r="P13" s="1" t="s">
        <v>464</v>
      </c>
      <c r="Q13" s="1"/>
      <c r="R13" s="87"/>
      <c r="S13" s="90"/>
    </row>
    <row r="14" spans="1:32" ht="13.2" x14ac:dyDescent="0.25">
      <c r="A14" s="6" t="s">
        <v>97</v>
      </c>
      <c r="B14" s="1" t="s">
        <v>28</v>
      </c>
      <c r="C14" s="2" t="str">
        <f>VLOOKUP(Ledger[[#This Row],[No]],Reconciliation[],2,FALSE)</f>
        <v>Complete</v>
      </c>
      <c r="D14" s="76">
        <v>44343</v>
      </c>
      <c r="E14" s="64">
        <f>VLOOKUP(Ledger[[#This Row],[Date]],Dates[],4,TRUE)</f>
        <v>2021</v>
      </c>
      <c r="F14" s="64" t="str">
        <f>VLOOKUP(Ledger[[#This Row],[Date]],Dates[],3,TRUE)</f>
        <v>May</v>
      </c>
      <c r="G14" s="3">
        <v>10</v>
      </c>
      <c r="H14" s="14">
        <v>10</v>
      </c>
      <c r="I14" s="4"/>
      <c r="J14" s="4"/>
      <c r="K14" s="6" t="s">
        <v>1298</v>
      </c>
      <c r="L14" s="1" t="s">
        <v>29</v>
      </c>
      <c r="M14" s="1" t="s">
        <v>30</v>
      </c>
      <c r="N14" s="1" t="s">
        <v>31</v>
      </c>
      <c r="O14" s="1" t="s">
        <v>19</v>
      </c>
      <c r="P14" s="1"/>
      <c r="Q14" s="1"/>
      <c r="R14" s="87"/>
      <c r="S14" s="90"/>
    </row>
    <row r="15" spans="1:32" ht="13.2" x14ac:dyDescent="0.25">
      <c r="A15" s="6" t="s">
        <v>97</v>
      </c>
      <c r="B15" s="1" t="s">
        <v>28</v>
      </c>
      <c r="C15" s="2" t="str">
        <f>VLOOKUP(Ledger[[#This Row],[No]],Reconciliation[],2,FALSE)</f>
        <v>Complete</v>
      </c>
      <c r="D15" s="76">
        <v>44343</v>
      </c>
      <c r="E15" s="64">
        <f>VLOOKUP(Ledger[[#This Row],[Date]],Dates[],4,TRUE)</f>
        <v>2021</v>
      </c>
      <c r="F15" s="64" t="str">
        <f>VLOOKUP(Ledger[[#This Row],[Date]],Dates[],3,TRUE)</f>
        <v>May</v>
      </c>
      <c r="G15" s="3">
        <v>10</v>
      </c>
      <c r="H15" s="14">
        <v>10</v>
      </c>
      <c r="I15" s="4"/>
      <c r="J15" s="4"/>
      <c r="K15" s="1" t="s">
        <v>1296</v>
      </c>
      <c r="L15" s="1" t="s">
        <v>14</v>
      </c>
      <c r="M15" s="1" t="s">
        <v>18</v>
      </c>
      <c r="N15" s="1" t="s">
        <v>455</v>
      </c>
      <c r="O15" s="1" t="s">
        <v>454</v>
      </c>
      <c r="P15" s="1" t="s">
        <v>31</v>
      </c>
      <c r="Q15" s="1"/>
      <c r="R15" s="87"/>
      <c r="S15" s="90"/>
    </row>
    <row r="16" spans="1:32" ht="13.2" x14ac:dyDescent="0.25">
      <c r="A16" s="6" t="s">
        <v>97</v>
      </c>
      <c r="B16" s="1" t="s">
        <v>32</v>
      </c>
      <c r="C16" s="2" t="str">
        <f>VLOOKUP(Ledger[[#This Row],[No]],Reconciliation[],2,FALSE)</f>
        <v>Complete</v>
      </c>
      <c r="D16" s="76">
        <v>44343</v>
      </c>
      <c r="E16" s="64">
        <f>VLOOKUP(Ledger[[#This Row],[Date]],Dates[],4,TRUE)</f>
        <v>2021</v>
      </c>
      <c r="F16" s="64" t="str">
        <f>VLOOKUP(Ledger[[#This Row],[Date]],Dates[],3,TRUE)</f>
        <v>May</v>
      </c>
      <c r="G16" s="3">
        <v>0.59</v>
      </c>
      <c r="H16" s="14">
        <f>G16</f>
        <v>0.59</v>
      </c>
      <c r="I16" s="4"/>
      <c r="J16" s="4"/>
      <c r="K16" s="5" t="s">
        <v>33</v>
      </c>
      <c r="L16" s="1" t="s">
        <v>14</v>
      </c>
      <c r="M16" s="1" t="s">
        <v>15</v>
      </c>
      <c r="N16" s="1" t="s">
        <v>34</v>
      </c>
      <c r="O16" s="1" t="s">
        <v>19</v>
      </c>
      <c r="P16" s="1"/>
      <c r="Q16" s="1"/>
      <c r="R16" s="87"/>
      <c r="S16" s="90"/>
    </row>
    <row r="17" spans="1:20" ht="13.2" x14ac:dyDescent="0.25">
      <c r="A17" s="6" t="s">
        <v>97</v>
      </c>
      <c r="B17" s="1" t="s">
        <v>32</v>
      </c>
      <c r="C17" s="2" t="str">
        <f>VLOOKUP(Ledger[[#This Row],[No]],Reconciliation[],2,FALSE)</f>
        <v>Complete</v>
      </c>
      <c r="D17" s="76">
        <v>44343</v>
      </c>
      <c r="E17" s="64">
        <f>VLOOKUP(Ledger[[#This Row],[Date]],Dates[],4,TRUE)</f>
        <v>2021</v>
      </c>
      <c r="F17" s="64" t="str">
        <f>VLOOKUP(Ledger[[#This Row],[Date]],Dates[],3,TRUE)</f>
        <v>May</v>
      </c>
      <c r="G17" s="3">
        <v>0.59</v>
      </c>
      <c r="H17" s="14">
        <f>-G17</f>
        <v>-0.59</v>
      </c>
      <c r="I17" s="4"/>
      <c r="J17" s="4"/>
      <c r="K17" s="6" t="s">
        <v>1298</v>
      </c>
      <c r="L17" s="1" t="s">
        <v>29</v>
      </c>
      <c r="M17" s="1" t="s">
        <v>30</v>
      </c>
      <c r="N17" s="16" t="s">
        <v>31</v>
      </c>
      <c r="O17" s="1" t="s">
        <v>34</v>
      </c>
      <c r="P17" s="1"/>
      <c r="Q17" s="1"/>
      <c r="R17" s="87"/>
      <c r="S17" s="90"/>
    </row>
    <row r="18" spans="1:20" ht="13.2" x14ac:dyDescent="0.25">
      <c r="A18" s="6" t="s">
        <v>97</v>
      </c>
      <c r="B18" s="1" t="s">
        <v>35</v>
      </c>
      <c r="C18" s="2" t="str">
        <f>VLOOKUP(Ledger[[#This Row],[No]],Reconciliation[],2,FALSE)</f>
        <v>Complete</v>
      </c>
      <c r="D18" s="76">
        <v>44344</v>
      </c>
      <c r="E18" s="64">
        <f>VLOOKUP(Ledger[[#This Row],[Date]],Dates[],4,TRUE)</f>
        <v>2021</v>
      </c>
      <c r="F18" s="64" t="str">
        <f>VLOOKUP(Ledger[[#This Row],[Date]],Dates[],3,TRUE)</f>
        <v>May</v>
      </c>
      <c r="G18" s="3">
        <v>0</v>
      </c>
      <c r="H18" s="14">
        <v>0</v>
      </c>
      <c r="I18" s="7"/>
      <c r="J18" s="7"/>
      <c r="K18" s="1" t="s">
        <v>1296</v>
      </c>
      <c r="L18" s="1" t="s">
        <v>14</v>
      </c>
      <c r="M18" s="1" t="s">
        <v>18</v>
      </c>
      <c r="N18" s="1" t="s">
        <v>447</v>
      </c>
      <c r="O18" s="1" t="s">
        <v>20</v>
      </c>
      <c r="P18" s="1" t="s">
        <v>23</v>
      </c>
      <c r="Q18" s="1"/>
      <c r="R18" s="87"/>
      <c r="S18" s="90"/>
      <c r="T18" s="1"/>
    </row>
    <row r="19" spans="1:20" ht="13.2" x14ac:dyDescent="0.25">
      <c r="A19" s="6" t="s">
        <v>97</v>
      </c>
      <c r="B19" s="1" t="s">
        <v>35</v>
      </c>
      <c r="C19" s="2" t="str">
        <f>VLOOKUP(Ledger[[#This Row],[No]],Reconciliation[],2,FALSE)</f>
        <v>Complete</v>
      </c>
      <c r="D19" s="76">
        <v>44344</v>
      </c>
      <c r="E19" s="64">
        <f>VLOOKUP(Ledger[[#This Row],[Date]],Dates[],4,TRUE)</f>
        <v>2021</v>
      </c>
      <c r="F19" s="64" t="str">
        <f>VLOOKUP(Ledger[[#This Row],[Date]],Dates[],3,TRUE)</f>
        <v>May</v>
      </c>
      <c r="G19" s="3">
        <v>0</v>
      </c>
      <c r="H19" s="14">
        <v>0</v>
      </c>
      <c r="I19" s="4"/>
      <c r="J19" s="4"/>
      <c r="K19" s="5" t="s">
        <v>26</v>
      </c>
      <c r="L19" s="1" t="s">
        <v>14</v>
      </c>
      <c r="M19" s="1" t="s">
        <v>15</v>
      </c>
      <c r="N19" s="1" t="s">
        <v>23</v>
      </c>
      <c r="O19" s="1" t="s">
        <v>24</v>
      </c>
      <c r="P19" s="1" t="s">
        <v>464</v>
      </c>
      <c r="Q19" s="1"/>
      <c r="R19" s="87"/>
      <c r="S19" s="90"/>
    </row>
    <row r="20" spans="1:20" ht="13.2" x14ac:dyDescent="0.25">
      <c r="A20" s="6" t="s">
        <v>97</v>
      </c>
      <c r="B20" s="1" t="s">
        <v>36</v>
      </c>
      <c r="C20" s="2" t="str">
        <f>VLOOKUP(Ledger[[#This Row],[No]],Reconciliation[],2,FALSE)</f>
        <v>Complete</v>
      </c>
      <c r="D20" s="76">
        <v>44348</v>
      </c>
      <c r="E20" s="64">
        <f>VLOOKUP(Ledger[[#This Row],[Date]],Dates[],4,TRUE)</f>
        <v>2021</v>
      </c>
      <c r="F20" s="64" t="str">
        <f>VLOOKUP(Ledger[[#This Row],[Date]],Dates[],3,TRUE)</f>
        <v>June</v>
      </c>
      <c r="G20" s="3">
        <v>14.29</v>
      </c>
      <c r="H20" s="14">
        <v>14.29</v>
      </c>
      <c r="I20" s="7">
        <v>1000</v>
      </c>
      <c r="J20" s="7"/>
      <c r="K20" s="1" t="s">
        <v>1296</v>
      </c>
      <c r="L20" s="1" t="s">
        <v>14</v>
      </c>
      <c r="M20" s="1" t="s">
        <v>18</v>
      </c>
      <c r="N20" s="1" t="s">
        <v>447</v>
      </c>
      <c r="O20" s="1" t="s">
        <v>20</v>
      </c>
      <c r="P20" s="1" t="s">
        <v>23</v>
      </c>
      <c r="Q20" s="1"/>
      <c r="R20" s="87"/>
      <c r="S20" s="90"/>
      <c r="T20" s="1"/>
    </row>
    <row r="21" spans="1:20" ht="13.2" x14ac:dyDescent="0.25">
      <c r="A21" s="6" t="s">
        <v>97</v>
      </c>
      <c r="B21" s="1" t="s">
        <v>36</v>
      </c>
      <c r="C21" s="2" t="str">
        <f>VLOOKUP(Ledger[[#This Row],[No]],Reconciliation[],2,FALSE)</f>
        <v>Complete</v>
      </c>
      <c r="D21" s="76">
        <v>44348</v>
      </c>
      <c r="E21" s="64">
        <f>VLOOKUP(Ledger[[#This Row],[Date]],Dates[],4,TRUE)</f>
        <v>2021</v>
      </c>
      <c r="F21" s="64" t="str">
        <f>VLOOKUP(Ledger[[#This Row],[Date]],Dates[],3,TRUE)</f>
        <v>June</v>
      </c>
      <c r="G21" s="3">
        <v>14.29</v>
      </c>
      <c r="H21" s="14">
        <v>-14.29</v>
      </c>
      <c r="I21" s="7">
        <v>-1000</v>
      </c>
      <c r="J21" s="7"/>
      <c r="K21" s="6" t="s">
        <v>1298</v>
      </c>
      <c r="L21" s="1" t="s">
        <v>29</v>
      </c>
      <c r="M21" s="1" t="s">
        <v>30</v>
      </c>
      <c r="N21" s="1" t="s">
        <v>37</v>
      </c>
      <c r="O21" s="6" t="s">
        <v>23</v>
      </c>
      <c r="P21" s="6"/>
      <c r="Q21" s="6"/>
      <c r="R21" s="83"/>
      <c r="S21" s="91"/>
      <c r="T21" s="1"/>
    </row>
    <row r="22" spans="1:20" ht="13.2" x14ac:dyDescent="0.25">
      <c r="A22" s="6" t="s">
        <v>97</v>
      </c>
      <c r="B22" s="1" t="s">
        <v>36</v>
      </c>
      <c r="C22" s="2" t="str">
        <f>VLOOKUP(Ledger[[#This Row],[No]],Reconciliation[],2,FALSE)</f>
        <v>Complete</v>
      </c>
      <c r="D22" s="76">
        <v>44348</v>
      </c>
      <c r="E22" s="64">
        <f>VLOOKUP(Ledger[[#This Row],[Date]],Dates[],4,TRUE)</f>
        <v>2021</v>
      </c>
      <c r="F22" s="64" t="str">
        <f>VLOOKUP(Ledger[[#This Row],[Date]],Dates[],3,TRUE)</f>
        <v>June</v>
      </c>
      <c r="G22" s="3">
        <v>14.29</v>
      </c>
      <c r="H22" s="14">
        <v>14.29</v>
      </c>
      <c r="I22" s="7">
        <v>1000</v>
      </c>
      <c r="J22" s="7"/>
      <c r="K22" s="1" t="s">
        <v>1297</v>
      </c>
      <c r="L22" s="1" t="s">
        <v>14</v>
      </c>
      <c r="M22" s="1" t="s">
        <v>15</v>
      </c>
      <c r="N22" s="1" t="s">
        <v>23</v>
      </c>
      <c r="O22" s="1" t="s">
        <v>38</v>
      </c>
      <c r="P22" s="1"/>
      <c r="Q22" s="1"/>
      <c r="R22" s="87"/>
      <c r="S22" s="90"/>
      <c r="T22" s="1" t="s">
        <v>39</v>
      </c>
    </row>
    <row r="23" spans="1:20" ht="13.2" x14ac:dyDescent="0.25">
      <c r="A23" s="6" t="s">
        <v>97</v>
      </c>
      <c r="B23" s="1" t="s">
        <v>36</v>
      </c>
      <c r="C23" s="2" t="str">
        <f>VLOOKUP(Ledger[[#This Row],[No]],Reconciliation[],2,FALSE)</f>
        <v>Complete</v>
      </c>
      <c r="D23" s="76">
        <v>44348</v>
      </c>
      <c r="E23" s="64">
        <f>VLOOKUP(Ledger[[#This Row],[Date]],Dates[],4,TRUE)</f>
        <v>2021</v>
      </c>
      <c r="F23" s="64" t="str">
        <f>VLOOKUP(Ledger[[#This Row],[Date]],Dates[],3,TRUE)</f>
        <v>June</v>
      </c>
      <c r="G23" s="3">
        <v>14.29</v>
      </c>
      <c r="H23" s="14">
        <v>14.29</v>
      </c>
      <c r="I23" s="7">
        <v>1000</v>
      </c>
      <c r="J23" s="7"/>
      <c r="K23" s="6" t="s">
        <v>1298</v>
      </c>
      <c r="L23" s="1" t="s">
        <v>29</v>
      </c>
      <c r="M23" s="1" t="s">
        <v>30</v>
      </c>
      <c r="N23" s="1" t="s">
        <v>37</v>
      </c>
      <c r="O23" s="1"/>
      <c r="P23" s="1"/>
      <c r="Q23" s="1"/>
      <c r="R23" s="87"/>
      <c r="S23" s="90"/>
      <c r="T23" s="1"/>
    </row>
    <row r="24" spans="1:20" ht="13.2" x14ac:dyDescent="0.25">
      <c r="A24" s="6" t="s">
        <v>97</v>
      </c>
      <c r="B24" s="1" t="s">
        <v>40</v>
      </c>
      <c r="C24" s="2" t="str">
        <f>VLOOKUP(Ledger[[#This Row],[No]],Reconciliation[],2,FALSE)</f>
        <v>Complete</v>
      </c>
      <c r="D24" s="76">
        <v>44348</v>
      </c>
      <c r="E24" s="64">
        <f>VLOOKUP(Ledger[[#This Row],[Date]],Dates[],4,TRUE)</f>
        <v>2021</v>
      </c>
      <c r="F24" s="64" t="str">
        <f>VLOOKUP(Ledger[[#This Row],[Date]],Dates[],3,TRUE)</f>
        <v>June</v>
      </c>
      <c r="G24" s="3">
        <v>47.02</v>
      </c>
      <c r="H24" s="14">
        <v>47.02</v>
      </c>
      <c r="I24" s="4"/>
      <c r="J24" s="4"/>
      <c r="K24" s="1" t="s">
        <v>1296</v>
      </c>
      <c r="L24" s="1" t="s">
        <v>14</v>
      </c>
      <c r="M24" s="1" t="s">
        <v>18</v>
      </c>
      <c r="N24" s="1" t="s">
        <v>447</v>
      </c>
      <c r="O24" s="1" t="s">
        <v>20</v>
      </c>
      <c r="P24" s="1" t="s">
        <v>23</v>
      </c>
      <c r="Q24" s="1"/>
      <c r="R24" s="87"/>
      <c r="S24" s="90"/>
      <c r="T24" s="1"/>
    </row>
    <row r="25" spans="1:20" ht="13.2" x14ac:dyDescent="0.25">
      <c r="A25" s="6" t="s">
        <v>97</v>
      </c>
      <c r="B25" s="1" t="s">
        <v>40</v>
      </c>
      <c r="C25" s="2" t="str">
        <f>VLOOKUP(Ledger[[#This Row],[No]],Reconciliation[],2,FALSE)</f>
        <v>Complete</v>
      </c>
      <c r="D25" s="76">
        <v>44348</v>
      </c>
      <c r="E25" s="64">
        <f>VLOOKUP(Ledger[[#This Row],[Date]],Dates[],4,TRUE)</f>
        <v>2021</v>
      </c>
      <c r="F25" s="64" t="str">
        <f>VLOOKUP(Ledger[[#This Row],[Date]],Dates[],3,TRUE)</f>
        <v>June</v>
      </c>
      <c r="G25" s="3">
        <v>47.02</v>
      </c>
      <c r="H25" s="14">
        <v>47.02</v>
      </c>
      <c r="I25" s="4"/>
      <c r="J25" s="4"/>
      <c r="K25" s="5" t="s">
        <v>41</v>
      </c>
      <c r="L25" s="1" t="s">
        <v>14</v>
      </c>
      <c r="M25" s="1" t="s">
        <v>15</v>
      </c>
      <c r="N25" s="1" t="s">
        <v>23</v>
      </c>
      <c r="O25" s="1" t="s">
        <v>42</v>
      </c>
      <c r="P25" s="1" t="s">
        <v>465</v>
      </c>
      <c r="Q25" s="1"/>
      <c r="R25" s="87"/>
      <c r="S25" s="90"/>
      <c r="T25" s="1" t="s">
        <v>43</v>
      </c>
    </row>
    <row r="26" spans="1:20" ht="13.2" x14ac:dyDescent="0.25">
      <c r="A26" s="6" t="s">
        <v>97</v>
      </c>
      <c r="B26" s="1" t="s">
        <v>44</v>
      </c>
      <c r="C26" s="2" t="str">
        <f>VLOOKUP(Ledger[[#This Row],[No]],Reconciliation[],2,FALSE)</f>
        <v>Complete</v>
      </c>
      <c r="D26" s="76">
        <v>44349</v>
      </c>
      <c r="E26" s="64">
        <f>VLOOKUP(Ledger[[#This Row],[Date]],Dates[],4,TRUE)</f>
        <v>2021</v>
      </c>
      <c r="F26" s="64" t="str">
        <f>VLOOKUP(Ledger[[#This Row],[Date]],Dates[],3,TRUE)</f>
        <v>June</v>
      </c>
      <c r="G26" s="3">
        <v>250</v>
      </c>
      <c r="H26" s="14">
        <v>250</v>
      </c>
      <c r="I26" s="4"/>
      <c r="J26" s="4"/>
      <c r="K26" s="6" t="s">
        <v>1298</v>
      </c>
      <c r="L26" s="1" t="s">
        <v>29</v>
      </c>
      <c r="M26" s="1" t="s">
        <v>30</v>
      </c>
      <c r="N26" s="1" t="s">
        <v>45</v>
      </c>
      <c r="O26" s="6" t="s">
        <v>19</v>
      </c>
      <c r="P26" s="6"/>
      <c r="Q26" s="6"/>
      <c r="R26" s="83"/>
      <c r="S26" s="91"/>
    </row>
    <row r="27" spans="1:20" ht="13.2" x14ac:dyDescent="0.25">
      <c r="A27" s="6" t="s">
        <v>97</v>
      </c>
      <c r="B27" s="1" t="s">
        <v>44</v>
      </c>
      <c r="C27" s="2" t="str">
        <f>VLOOKUP(Ledger[[#This Row],[No]],Reconciliation[],2,FALSE)</f>
        <v>Complete</v>
      </c>
      <c r="D27" s="76">
        <v>44349</v>
      </c>
      <c r="E27" s="64">
        <f>VLOOKUP(Ledger[[#This Row],[Date]],Dates[],4,TRUE)</f>
        <v>2021</v>
      </c>
      <c r="F27" s="64" t="str">
        <f>VLOOKUP(Ledger[[#This Row],[Date]],Dates[],3,TRUE)</f>
        <v>June</v>
      </c>
      <c r="G27" s="3">
        <v>250</v>
      </c>
      <c r="H27" s="14">
        <v>250</v>
      </c>
      <c r="I27" s="4"/>
      <c r="J27" s="4"/>
      <c r="K27" s="1" t="s">
        <v>1296</v>
      </c>
      <c r="L27" s="1" t="s">
        <v>14</v>
      </c>
      <c r="M27" s="1" t="s">
        <v>18</v>
      </c>
      <c r="N27" s="1" t="s">
        <v>455</v>
      </c>
      <c r="O27" s="1" t="s">
        <v>454</v>
      </c>
      <c r="P27" s="1" t="s">
        <v>45</v>
      </c>
      <c r="Q27" s="1"/>
      <c r="R27" s="87"/>
      <c r="S27" s="90"/>
      <c r="T27" s="1" t="s">
        <v>46</v>
      </c>
    </row>
    <row r="28" spans="1:20" ht="13.2" x14ac:dyDescent="0.25">
      <c r="A28" s="6" t="s">
        <v>97</v>
      </c>
      <c r="B28" s="1" t="s">
        <v>47</v>
      </c>
      <c r="C28" s="2" t="str">
        <f>VLOOKUP(Ledger[[#This Row],[No]],Reconciliation[],2,FALSE)</f>
        <v>Complete</v>
      </c>
      <c r="D28" s="76">
        <v>44349</v>
      </c>
      <c r="E28" s="64">
        <f>VLOOKUP(Ledger[[#This Row],[Date]],Dates[],4,TRUE)</f>
        <v>2021</v>
      </c>
      <c r="F28" s="64" t="str">
        <f>VLOOKUP(Ledger[[#This Row],[Date]],Dates[],3,TRUE)</f>
        <v>June</v>
      </c>
      <c r="G28" s="3">
        <v>165</v>
      </c>
      <c r="H28" s="14">
        <v>165</v>
      </c>
      <c r="I28" s="4"/>
      <c r="J28" s="4"/>
      <c r="K28" s="6" t="s">
        <v>1298</v>
      </c>
      <c r="L28" s="1" t="s">
        <v>29</v>
      </c>
      <c r="M28" s="1" t="s">
        <v>30</v>
      </c>
      <c r="N28" s="1" t="s">
        <v>31</v>
      </c>
      <c r="O28" s="6" t="s">
        <v>19</v>
      </c>
      <c r="P28" s="6"/>
      <c r="Q28" s="6"/>
      <c r="R28" s="83"/>
      <c r="S28" s="91"/>
    </row>
    <row r="29" spans="1:20" ht="13.2" x14ac:dyDescent="0.25">
      <c r="A29" s="6" t="s">
        <v>97</v>
      </c>
      <c r="B29" s="1" t="s">
        <v>47</v>
      </c>
      <c r="C29" s="2" t="str">
        <f>VLOOKUP(Ledger[[#This Row],[No]],Reconciliation[],2,FALSE)</f>
        <v>Complete</v>
      </c>
      <c r="D29" s="76">
        <v>44349</v>
      </c>
      <c r="E29" s="64">
        <f>VLOOKUP(Ledger[[#This Row],[Date]],Dates[],4,TRUE)</f>
        <v>2021</v>
      </c>
      <c r="F29" s="64" t="str">
        <f>VLOOKUP(Ledger[[#This Row],[Date]],Dates[],3,TRUE)</f>
        <v>June</v>
      </c>
      <c r="G29" s="3">
        <v>165</v>
      </c>
      <c r="H29" s="14">
        <v>165</v>
      </c>
      <c r="I29" s="4"/>
      <c r="J29" s="4"/>
      <c r="K29" s="1" t="s">
        <v>1302</v>
      </c>
      <c r="L29" s="1" t="s">
        <v>14</v>
      </c>
      <c r="M29" s="1" t="s">
        <v>18</v>
      </c>
      <c r="N29" s="1" t="s">
        <v>455</v>
      </c>
      <c r="O29" s="1" t="s">
        <v>454</v>
      </c>
      <c r="P29" s="1" t="s">
        <v>31</v>
      </c>
      <c r="Q29" s="1"/>
      <c r="R29" s="87"/>
      <c r="S29" s="90"/>
    </row>
    <row r="30" spans="1:20" ht="13.2" x14ac:dyDescent="0.25">
      <c r="A30" s="6" t="s">
        <v>97</v>
      </c>
      <c r="B30" s="1" t="s">
        <v>48</v>
      </c>
      <c r="C30" s="2" t="str">
        <f>VLOOKUP(Ledger[[#This Row],[No]],Reconciliation[],2,FALSE)</f>
        <v>Complete</v>
      </c>
      <c r="D30" s="76">
        <v>44349</v>
      </c>
      <c r="E30" s="64">
        <f>VLOOKUP(Ledger[[#This Row],[Date]],Dates[],4,TRUE)</f>
        <v>2021</v>
      </c>
      <c r="F30" s="64" t="str">
        <f>VLOOKUP(Ledger[[#This Row],[Date]],Dates[],3,TRUE)</f>
        <v>June</v>
      </c>
      <c r="G30" s="3">
        <v>5.09</v>
      </c>
      <c r="H30" s="14">
        <v>5.09</v>
      </c>
      <c r="I30" s="4"/>
      <c r="J30" s="4"/>
      <c r="K30" s="5" t="s">
        <v>33</v>
      </c>
      <c r="L30" s="1" t="s">
        <v>14</v>
      </c>
      <c r="M30" s="1" t="s">
        <v>15</v>
      </c>
      <c r="N30" s="1" t="s">
        <v>34</v>
      </c>
      <c r="O30" s="1" t="s">
        <v>19</v>
      </c>
      <c r="P30" s="1"/>
      <c r="Q30" s="1"/>
      <c r="R30" s="87"/>
      <c r="S30" s="90"/>
    </row>
    <row r="31" spans="1:20" ht="13.2" x14ac:dyDescent="0.25">
      <c r="A31" s="6" t="s">
        <v>97</v>
      </c>
      <c r="B31" s="1" t="s">
        <v>48</v>
      </c>
      <c r="C31" s="2" t="str">
        <f>VLOOKUP(Ledger[[#This Row],[No]],Reconciliation[],2,FALSE)</f>
        <v>Complete</v>
      </c>
      <c r="D31" s="76">
        <v>44349</v>
      </c>
      <c r="E31" s="64">
        <f>VLOOKUP(Ledger[[#This Row],[Date]],Dates[],4,TRUE)</f>
        <v>2021</v>
      </c>
      <c r="F31" s="64" t="str">
        <f>VLOOKUP(Ledger[[#This Row],[Date]],Dates[],3,TRUE)</f>
        <v>June</v>
      </c>
      <c r="G31" s="3">
        <v>5.09</v>
      </c>
      <c r="H31" s="14">
        <v>-5.09</v>
      </c>
      <c r="I31" s="4"/>
      <c r="J31" s="4"/>
      <c r="K31" s="6" t="s">
        <v>1298</v>
      </c>
      <c r="L31" s="1" t="s">
        <v>29</v>
      </c>
      <c r="M31" s="1" t="s">
        <v>30</v>
      </c>
      <c r="N31" s="16" t="s">
        <v>31</v>
      </c>
      <c r="O31" s="1" t="s">
        <v>34</v>
      </c>
      <c r="P31" s="1"/>
      <c r="Q31" s="1"/>
      <c r="R31" s="87"/>
      <c r="S31" s="90"/>
      <c r="T31" s="1"/>
    </row>
    <row r="32" spans="1:20" ht="13.2" x14ac:dyDescent="0.25">
      <c r="A32" s="6" t="s">
        <v>97</v>
      </c>
      <c r="B32" s="1" t="s">
        <v>49</v>
      </c>
      <c r="C32" s="2" t="str">
        <f>VLOOKUP(Ledger[[#This Row],[No]],Reconciliation[],2,FALSE)</f>
        <v>Complete</v>
      </c>
      <c r="D32" s="76">
        <v>44352</v>
      </c>
      <c r="E32" s="64">
        <f>VLOOKUP(Ledger[[#This Row],[Date]],Dates[],4,TRUE)</f>
        <v>2021</v>
      </c>
      <c r="F32" s="64" t="str">
        <f>VLOOKUP(Ledger[[#This Row],[Date]],Dates[],3,TRUE)</f>
        <v>June</v>
      </c>
      <c r="G32" s="3">
        <v>95.39</v>
      </c>
      <c r="H32" s="14">
        <v>95.39</v>
      </c>
      <c r="I32" s="4"/>
      <c r="J32" s="4"/>
      <c r="K32" s="5" t="s">
        <v>50</v>
      </c>
      <c r="L32" s="1" t="s">
        <v>14</v>
      </c>
      <c r="M32" s="1" t="s">
        <v>15</v>
      </c>
      <c r="N32" s="1" t="s">
        <v>51</v>
      </c>
      <c r="O32" s="1" t="s">
        <v>52</v>
      </c>
      <c r="P32" s="1"/>
      <c r="Q32" s="1"/>
      <c r="R32" s="87"/>
      <c r="S32" s="90"/>
      <c r="T32" s="1" t="s">
        <v>53</v>
      </c>
    </row>
    <row r="33" spans="1:19" ht="13.2" x14ac:dyDescent="0.25">
      <c r="A33" s="6" t="s">
        <v>97</v>
      </c>
      <c r="B33" s="1" t="s">
        <v>49</v>
      </c>
      <c r="C33" s="2" t="str">
        <f>VLOOKUP(Ledger[[#This Row],[No]],Reconciliation[],2,FALSE)</f>
        <v>Complete</v>
      </c>
      <c r="D33" s="76">
        <v>44352</v>
      </c>
      <c r="E33" s="64">
        <f>VLOOKUP(Ledger[[#This Row],[Date]],Dates[],4,TRUE)</f>
        <v>2021</v>
      </c>
      <c r="F33" s="64" t="str">
        <f>VLOOKUP(Ledger[[#This Row],[Date]],Dates[],3,TRUE)</f>
        <v>June</v>
      </c>
      <c r="G33" s="3">
        <v>95.39</v>
      </c>
      <c r="H33" s="14">
        <v>95.39</v>
      </c>
      <c r="I33" s="4"/>
      <c r="J33" s="4"/>
      <c r="K33" s="1" t="s">
        <v>1296</v>
      </c>
      <c r="L33" s="1" t="s">
        <v>14</v>
      </c>
      <c r="M33" s="1" t="s">
        <v>18</v>
      </c>
      <c r="N33" s="1" t="s">
        <v>447</v>
      </c>
      <c r="O33" s="1" t="s">
        <v>20</v>
      </c>
      <c r="P33" s="1" t="s">
        <v>51</v>
      </c>
      <c r="Q33" s="1"/>
      <c r="R33" s="87"/>
      <c r="S33" s="90"/>
    </row>
    <row r="34" spans="1:19" ht="13.2" x14ac:dyDescent="0.25">
      <c r="A34" s="6" t="s">
        <v>97</v>
      </c>
      <c r="B34" s="1" t="s">
        <v>54</v>
      </c>
      <c r="C34" s="2" t="str">
        <f>VLOOKUP(Ledger[[#This Row],[No]],Reconciliation[],2,FALSE)</f>
        <v>Complete</v>
      </c>
      <c r="D34" s="77">
        <v>44362</v>
      </c>
      <c r="E34" s="67">
        <f>VLOOKUP(Ledger[[#This Row],[Date]],Dates[],4,TRUE)</f>
        <v>2021</v>
      </c>
      <c r="F34" s="64" t="str">
        <f>VLOOKUP(Ledger[[#This Row],[Date]],Dates[],3,TRUE)</f>
        <v>June</v>
      </c>
      <c r="G34" s="3">
        <v>1000</v>
      </c>
      <c r="H34" s="14">
        <v>1000</v>
      </c>
      <c r="I34" s="4"/>
      <c r="J34" s="4"/>
      <c r="K34" s="6" t="s">
        <v>1298</v>
      </c>
      <c r="L34" s="1" t="s">
        <v>29</v>
      </c>
      <c r="M34" s="1" t="s">
        <v>30</v>
      </c>
      <c r="N34" s="1" t="s">
        <v>45</v>
      </c>
      <c r="O34" s="23" t="s">
        <v>19</v>
      </c>
      <c r="P34" s="23"/>
      <c r="Q34" s="23"/>
      <c r="R34" s="88"/>
      <c r="S34" s="92"/>
    </row>
    <row r="35" spans="1:19" ht="13.2" x14ac:dyDescent="0.25">
      <c r="A35" s="6" t="s">
        <v>97</v>
      </c>
      <c r="B35" s="1" t="s">
        <v>54</v>
      </c>
      <c r="C35" s="2" t="str">
        <f>VLOOKUP(Ledger[[#This Row],[No]],Reconciliation[],2,FALSE)</f>
        <v>Complete</v>
      </c>
      <c r="D35" s="76">
        <v>44358</v>
      </c>
      <c r="E35" s="64">
        <f>VLOOKUP(Ledger[[#This Row],[Date]],Dates[],4,TRUE)</f>
        <v>2021</v>
      </c>
      <c r="F35" s="64" t="str">
        <f>VLOOKUP(Ledger[[#This Row],[Date]],Dates[],3,TRUE)</f>
        <v>June</v>
      </c>
      <c r="G35" s="3">
        <v>1000</v>
      </c>
      <c r="H35" s="14">
        <v>1000</v>
      </c>
      <c r="I35" s="4"/>
      <c r="J35" s="4"/>
      <c r="K35" s="1" t="s">
        <v>1295</v>
      </c>
      <c r="L35" s="1" t="s">
        <v>14</v>
      </c>
      <c r="M35" s="1" t="s">
        <v>18</v>
      </c>
      <c r="N35" s="1" t="s">
        <v>455</v>
      </c>
      <c r="O35" s="1" t="s">
        <v>454</v>
      </c>
      <c r="P35" s="1" t="s">
        <v>45</v>
      </c>
      <c r="Q35" s="1"/>
      <c r="R35" s="87"/>
      <c r="S35" s="90"/>
    </row>
    <row r="36" spans="1:19" ht="13.2" x14ac:dyDescent="0.25">
      <c r="A36" s="6" t="s">
        <v>97</v>
      </c>
      <c r="B36" s="1" t="s">
        <v>54</v>
      </c>
      <c r="C36" s="2" t="str">
        <f>VLOOKUP(Ledger[[#This Row],[No]],Reconciliation[],2,FALSE)</f>
        <v>Complete</v>
      </c>
      <c r="D36" s="76">
        <v>44358</v>
      </c>
      <c r="E36" s="64">
        <f>VLOOKUP(Ledger[[#This Row],[Date]],Dates[],4,TRUE)</f>
        <v>2021</v>
      </c>
      <c r="F36" s="64" t="str">
        <f>VLOOKUP(Ledger[[#This Row],[Date]],Dates[],3,TRUE)</f>
        <v>June</v>
      </c>
      <c r="G36" s="3">
        <v>1000</v>
      </c>
      <c r="H36" s="14">
        <v>1000</v>
      </c>
      <c r="I36" s="4"/>
      <c r="J36" s="4"/>
      <c r="K36" s="6" t="s">
        <v>1298</v>
      </c>
      <c r="L36" s="1" t="s">
        <v>29</v>
      </c>
      <c r="M36" s="1" t="s">
        <v>115</v>
      </c>
      <c r="N36" s="1" t="s">
        <v>19</v>
      </c>
      <c r="O36" s="1" t="s">
        <v>1295</v>
      </c>
      <c r="P36" s="1"/>
      <c r="Q36" s="1"/>
      <c r="R36" s="87"/>
      <c r="S36" s="90"/>
    </row>
    <row r="37" spans="1:19" ht="13.2" x14ac:dyDescent="0.25">
      <c r="A37" s="6" t="s">
        <v>97</v>
      </c>
      <c r="B37" s="1" t="s">
        <v>54</v>
      </c>
      <c r="C37" s="2" t="str">
        <f>VLOOKUP(Ledger[[#This Row],[No]],Reconciliation[],2,FALSE)</f>
        <v>Complete</v>
      </c>
      <c r="D37" s="76">
        <v>44358</v>
      </c>
      <c r="E37" s="64">
        <f>VLOOKUP(Ledger[[#This Row],[Date]],Dates[],4,TRUE)</f>
        <v>2021</v>
      </c>
      <c r="F37" s="64" t="str">
        <f>VLOOKUP(Ledger[[#This Row],[Date]],Dates[],3,TRUE)</f>
        <v>June</v>
      </c>
      <c r="G37" s="3">
        <v>1000</v>
      </c>
      <c r="H37" s="14">
        <v>-1000</v>
      </c>
      <c r="I37" s="4"/>
      <c r="J37" s="4"/>
      <c r="K37" s="6" t="s">
        <v>1298</v>
      </c>
      <c r="L37" s="1" t="s">
        <v>29</v>
      </c>
      <c r="M37" s="1" t="s">
        <v>115</v>
      </c>
      <c r="N37" s="1" t="s">
        <v>19</v>
      </c>
      <c r="O37" s="1" t="s">
        <v>1295</v>
      </c>
      <c r="P37" s="1"/>
      <c r="Q37" s="1"/>
      <c r="R37" s="87"/>
      <c r="S37" s="90"/>
    </row>
    <row r="38" spans="1:19" ht="13.2" x14ac:dyDescent="0.25">
      <c r="A38" s="6" t="s">
        <v>97</v>
      </c>
      <c r="B38" s="1" t="s">
        <v>55</v>
      </c>
      <c r="C38" s="2" t="str">
        <f>VLOOKUP(Ledger[[#This Row],[No]],Reconciliation[],2,FALSE)</f>
        <v>Complete</v>
      </c>
      <c r="D38" s="77">
        <v>44362</v>
      </c>
      <c r="E38" s="67">
        <f>VLOOKUP(Ledger[[#This Row],[Date]],Dates[],4,TRUE)</f>
        <v>2021</v>
      </c>
      <c r="F38" s="64" t="str">
        <f>VLOOKUP(Ledger[[#This Row],[Date]],Dates[],3,TRUE)</f>
        <v>June</v>
      </c>
      <c r="G38" s="3">
        <v>400</v>
      </c>
      <c r="H38" s="14">
        <v>400</v>
      </c>
      <c r="I38" s="7"/>
      <c r="J38" s="7"/>
      <c r="K38" s="6" t="s">
        <v>1298</v>
      </c>
      <c r="L38" s="1" t="s">
        <v>29</v>
      </c>
      <c r="M38" s="1" t="s">
        <v>30</v>
      </c>
      <c r="N38" s="1" t="s">
        <v>45</v>
      </c>
      <c r="O38" s="23" t="s">
        <v>19</v>
      </c>
      <c r="P38" s="23"/>
      <c r="Q38" s="23"/>
      <c r="R38" s="88"/>
      <c r="S38" s="92"/>
    </row>
    <row r="39" spans="1:19" ht="13.2" x14ac:dyDescent="0.25">
      <c r="A39" s="6" t="s">
        <v>97</v>
      </c>
      <c r="B39" s="1" t="s">
        <v>55</v>
      </c>
      <c r="C39" s="2" t="str">
        <f>VLOOKUP(Ledger[[#This Row],[No]],Reconciliation[],2,FALSE)</f>
        <v>Complete</v>
      </c>
      <c r="D39" s="76">
        <v>44358</v>
      </c>
      <c r="E39" s="64">
        <f>VLOOKUP(Ledger[[#This Row],[Date]],Dates[],4,TRUE)</f>
        <v>2021</v>
      </c>
      <c r="F39" s="64" t="str">
        <f>VLOOKUP(Ledger[[#This Row],[Date]],Dates[],3,TRUE)</f>
        <v>June</v>
      </c>
      <c r="G39" s="3">
        <v>400</v>
      </c>
      <c r="H39" s="14">
        <v>400</v>
      </c>
      <c r="I39" s="4"/>
      <c r="J39" s="4"/>
      <c r="K39" s="1" t="s">
        <v>1296</v>
      </c>
      <c r="L39" s="1" t="s">
        <v>14</v>
      </c>
      <c r="M39" s="1" t="s">
        <v>18</v>
      </c>
      <c r="N39" s="1" t="s">
        <v>455</v>
      </c>
      <c r="O39" s="1" t="s">
        <v>454</v>
      </c>
      <c r="P39" s="1" t="s">
        <v>45</v>
      </c>
      <c r="Q39" s="1"/>
      <c r="R39" s="87"/>
      <c r="S39" s="90"/>
    </row>
    <row r="40" spans="1:19" ht="13.2" x14ac:dyDescent="0.25">
      <c r="A40" s="6" t="s">
        <v>97</v>
      </c>
      <c r="B40" s="1" t="s">
        <v>55</v>
      </c>
      <c r="C40" s="2" t="str">
        <f>VLOOKUP(Ledger[[#This Row],[No]],Reconciliation[],2,FALSE)</f>
        <v>Complete</v>
      </c>
      <c r="D40" s="76">
        <v>44358</v>
      </c>
      <c r="E40" s="64">
        <f>VLOOKUP(Ledger[[#This Row],[Date]],Dates[],4,TRUE)</f>
        <v>2021</v>
      </c>
      <c r="F40" s="64" t="str">
        <f>VLOOKUP(Ledger[[#This Row],[Date]],Dates[],3,TRUE)</f>
        <v>June</v>
      </c>
      <c r="G40" s="3">
        <v>400</v>
      </c>
      <c r="H40" s="14">
        <v>400</v>
      </c>
      <c r="I40" s="4"/>
      <c r="J40" s="4"/>
      <c r="K40" s="6" t="s">
        <v>1298</v>
      </c>
      <c r="L40" s="1" t="s">
        <v>29</v>
      </c>
      <c r="M40" s="1" t="s">
        <v>115</v>
      </c>
      <c r="N40" s="1" t="s">
        <v>19</v>
      </c>
      <c r="O40" s="1" t="s">
        <v>1296</v>
      </c>
      <c r="P40" s="1"/>
      <c r="Q40" s="1"/>
      <c r="R40" s="87"/>
      <c r="S40" s="90"/>
    </row>
    <row r="41" spans="1:19" ht="13.2" x14ac:dyDescent="0.25">
      <c r="A41" s="6" t="s">
        <v>97</v>
      </c>
      <c r="B41" s="1" t="s">
        <v>55</v>
      </c>
      <c r="C41" s="2" t="str">
        <f>VLOOKUP(Ledger[[#This Row],[No]],Reconciliation[],2,FALSE)</f>
        <v>Complete</v>
      </c>
      <c r="D41" s="76">
        <v>44358</v>
      </c>
      <c r="E41" s="64">
        <f>VLOOKUP(Ledger[[#This Row],[Date]],Dates[],4,TRUE)</f>
        <v>2021</v>
      </c>
      <c r="F41" s="64" t="str">
        <f>VLOOKUP(Ledger[[#This Row],[Date]],Dates[],3,TRUE)</f>
        <v>June</v>
      </c>
      <c r="G41" s="3">
        <v>400</v>
      </c>
      <c r="H41" s="14">
        <v>-400</v>
      </c>
      <c r="I41" s="4"/>
      <c r="J41" s="4"/>
      <c r="K41" s="6" t="s">
        <v>1298</v>
      </c>
      <c r="L41" s="1" t="s">
        <v>29</v>
      </c>
      <c r="M41" s="1" t="s">
        <v>115</v>
      </c>
      <c r="N41" s="1" t="s">
        <v>19</v>
      </c>
      <c r="O41" s="1" t="s">
        <v>1296</v>
      </c>
      <c r="P41" s="1"/>
      <c r="Q41" s="1"/>
      <c r="R41" s="87"/>
      <c r="S41" s="90"/>
    </row>
    <row r="42" spans="1:19" ht="13.2" x14ac:dyDescent="0.25">
      <c r="A42" s="6" t="s">
        <v>97</v>
      </c>
      <c r="B42" s="1" t="s">
        <v>56</v>
      </c>
      <c r="C42" s="2" t="str">
        <f>VLOOKUP(Ledger[[#This Row],[No]],Reconciliation[],2,FALSE)</f>
        <v>Complete</v>
      </c>
      <c r="D42" s="76">
        <v>44361</v>
      </c>
      <c r="E42" s="64">
        <f>VLOOKUP(Ledger[[#This Row],[Date]],Dates[],4,TRUE)</f>
        <v>2021</v>
      </c>
      <c r="F42" s="64" t="str">
        <f>VLOOKUP(Ledger[[#This Row],[Date]],Dates[],3,TRUE)</f>
        <v>June</v>
      </c>
      <c r="G42" s="3">
        <v>69.91</v>
      </c>
      <c r="H42" s="14">
        <v>-69.91</v>
      </c>
      <c r="I42" s="7">
        <v>-5000</v>
      </c>
      <c r="J42" s="7">
        <f t="shared" ref="J42:J47" si="0">ABS(I42/G42)</f>
        <v>71.520526391074242</v>
      </c>
      <c r="K42" s="6" t="s">
        <v>1298</v>
      </c>
      <c r="L42" s="1" t="s">
        <v>29</v>
      </c>
      <c r="M42" s="1" t="s">
        <v>30</v>
      </c>
      <c r="N42" s="1" t="s">
        <v>45</v>
      </c>
      <c r="O42" s="6" t="s">
        <v>93</v>
      </c>
      <c r="P42" s="6"/>
    </row>
    <row r="43" spans="1:19" ht="13.2" x14ac:dyDescent="0.25">
      <c r="A43" s="6" t="s">
        <v>97</v>
      </c>
      <c r="B43" s="1" t="s">
        <v>56</v>
      </c>
      <c r="C43" s="2" t="str">
        <f>VLOOKUP(Ledger[[#This Row],[No]],Reconciliation[],2,FALSE)</f>
        <v>Complete</v>
      </c>
      <c r="D43" s="76">
        <v>44361</v>
      </c>
      <c r="E43" s="64">
        <f>VLOOKUP(Ledger[[#This Row],[Date]],Dates[],4,TRUE)</f>
        <v>2021</v>
      </c>
      <c r="F43" s="64" t="str">
        <f>VLOOKUP(Ledger[[#This Row],[Date]],Dates[],3,TRUE)</f>
        <v>June</v>
      </c>
      <c r="G43" s="3">
        <v>69.91</v>
      </c>
      <c r="H43" s="14">
        <v>69.91</v>
      </c>
      <c r="I43" s="7">
        <v>5000</v>
      </c>
      <c r="J43" s="7">
        <f t="shared" si="0"/>
        <v>71.520526391074242</v>
      </c>
      <c r="K43" s="6" t="s">
        <v>1298</v>
      </c>
      <c r="L43" s="1" t="s">
        <v>29</v>
      </c>
      <c r="M43" s="1" t="s">
        <v>30</v>
      </c>
      <c r="N43" s="1" t="s">
        <v>37</v>
      </c>
    </row>
    <row r="44" spans="1:19" ht="13.2" x14ac:dyDescent="0.25">
      <c r="A44" s="6" t="s">
        <v>97</v>
      </c>
      <c r="B44" s="1" t="s">
        <v>57</v>
      </c>
      <c r="C44" s="2" t="str">
        <f>VLOOKUP(Ledger[[#This Row],[No]],Reconciliation[],2,FALSE)</f>
        <v>Complete</v>
      </c>
      <c r="D44" s="76">
        <v>44369</v>
      </c>
      <c r="E44" s="64">
        <f>VLOOKUP(Ledger[[#This Row],[Date]],Dates[],4,TRUE)</f>
        <v>2021</v>
      </c>
      <c r="F44" s="64" t="str">
        <f>VLOOKUP(Ledger[[#This Row],[Date]],Dates[],3,TRUE)</f>
        <v>June</v>
      </c>
      <c r="G44" s="3">
        <v>209.72</v>
      </c>
      <c r="H44" s="14">
        <v>-209.72</v>
      </c>
      <c r="I44" s="7">
        <v>-15000</v>
      </c>
      <c r="J44" s="7">
        <f t="shared" si="0"/>
        <v>71.523936677474723</v>
      </c>
      <c r="K44" s="6" t="s">
        <v>1298</v>
      </c>
      <c r="L44" s="1" t="s">
        <v>29</v>
      </c>
      <c r="M44" s="1" t="s">
        <v>30</v>
      </c>
      <c r="N44" s="1" t="s">
        <v>45</v>
      </c>
      <c r="O44" s="6" t="s">
        <v>93</v>
      </c>
      <c r="P44" s="6"/>
    </row>
    <row r="45" spans="1:19" ht="13.2" x14ac:dyDescent="0.25">
      <c r="A45" s="6" t="s">
        <v>97</v>
      </c>
      <c r="B45" s="1" t="s">
        <v>57</v>
      </c>
      <c r="C45" s="2" t="str">
        <f>VLOOKUP(Ledger[[#This Row],[No]],Reconciliation[],2,FALSE)</f>
        <v>Complete</v>
      </c>
      <c r="D45" s="76">
        <v>44361</v>
      </c>
      <c r="E45" s="64">
        <f>VLOOKUP(Ledger[[#This Row],[Date]],Dates[],4,TRUE)</f>
        <v>2021</v>
      </c>
      <c r="F45" s="64" t="str">
        <f>VLOOKUP(Ledger[[#This Row],[Date]],Dates[],3,TRUE)</f>
        <v>June</v>
      </c>
      <c r="G45" s="3">
        <v>209.72</v>
      </c>
      <c r="H45" s="14">
        <v>209.72</v>
      </c>
      <c r="I45" s="7">
        <v>15000</v>
      </c>
      <c r="J45" s="7">
        <f t="shared" si="0"/>
        <v>71.523936677474723</v>
      </c>
      <c r="K45" s="6" t="s">
        <v>1298</v>
      </c>
      <c r="L45" s="1" t="s">
        <v>29</v>
      </c>
      <c r="M45" s="1" t="s">
        <v>30</v>
      </c>
      <c r="N45" s="1" t="s">
        <v>37</v>
      </c>
    </row>
    <row r="46" spans="1:19" ht="13.2" x14ac:dyDescent="0.25">
      <c r="A46" s="6" t="s">
        <v>97</v>
      </c>
      <c r="B46" s="1" t="s">
        <v>58</v>
      </c>
      <c r="C46" s="2" t="str">
        <f>VLOOKUP(Ledger[[#This Row],[No]],Reconciliation[],2,FALSE)</f>
        <v>Complete</v>
      </c>
      <c r="D46" s="76">
        <v>44365</v>
      </c>
      <c r="E46" s="64">
        <f>VLOOKUP(Ledger[[#This Row],[Date]],Dates[],4,TRUE)</f>
        <v>2021</v>
      </c>
      <c r="F46" s="64" t="str">
        <f>VLOOKUP(Ledger[[#This Row],[Date]],Dates[],3,TRUE)</f>
        <v>June</v>
      </c>
      <c r="G46" s="3">
        <v>99.27</v>
      </c>
      <c r="H46" s="14">
        <v>-99.27</v>
      </c>
      <c r="I46" s="7">
        <v>-7100</v>
      </c>
      <c r="J46" s="7">
        <f t="shared" si="0"/>
        <v>71.522111413317219</v>
      </c>
      <c r="K46" s="6" t="s">
        <v>1298</v>
      </c>
      <c r="L46" s="1" t="s">
        <v>29</v>
      </c>
      <c r="M46" s="1" t="s">
        <v>30</v>
      </c>
      <c r="N46" s="1" t="s">
        <v>45</v>
      </c>
      <c r="O46" s="6" t="s">
        <v>93</v>
      </c>
      <c r="P46" s="6"/>
    </row>
    <row r="47" spans="1:19" ht="13.2" x14ac:dyDescent="0.25">
      <c r="A47" s="6" t="s">
        <v>97</v>
      </c>
      <c r="B47" s="1" t="s">
        <v>58</v>
      </c>
      <c r="C47" s="2" t="str">
        <f>VLOOKUP(Ledger[[#This Row],[No]],Reconciliation[],2,FALSE)</f>
        <v>Complete</v>
      </c>
      <c r="D47" s="76">
        <v>44361</v>
      </c>
      <c r="E47" s="64">
        <f>VLOOKUP(Ledger[[#This Row],[Date]],Dates[],4,TRUE)</f>
        <v>2021</v>
      </c>
      <c r="F47" s="64" t="str">
        <f>VLOOKUP(Ledger[[#This Row],[Date]],Dates[],3,TRUE)</f>
        <v>June</v>
      </c>
      <c r="G47" s="3">
        <v>99.27</v>
      </c>
      <c r="H47" s="14">
        <v>99.27</v>
      </c>
      <c r="I47" s="7">
        <v>7100</v>
      </c>
      <c r="J47" s="7">
        <f t="shared" si="0"/>
        <v>71.522111413317219</v>
      </c>
      <c r="K47" s="6" t="s">
        <v>1298</v>
      </c>
      <c r="L47" s="1" t="s">
        <v>29</v>
      </c>
      <c r="M47" s="1" t="s">
        <v>30</v>
      </c>
      <c r="N47" s="1" t="s">
        <v>37</v>
      </c>
    </row>
    <row r="48" spans="1:19" ht="13.2" x14ac:dyDescent="0.25">
      <c r="A48" s="6" t="s">
        <v>97</v>
      </c>
      <c r="B48" s="1" t="s">
        <v>59</v>
      </c>
      <c r="C48" s="2" t="str">
        <f>VLOOKUP(Ledger[[#This Row],[No]],Reconciliation[],2,FALSE)</f>
        <v>Complete</v>
      </c>
      <c r="D48" s="76">
        <v>44417</v>
      </c>
      <c r="E48" s="64">
        <f>VLOOKUP(Ledger[[#This Row],[Date]],Dates[],4,TRUE)</f>
        <v>2021</v>
      </c>
      <c r="F48" s="64" t="str">
        <f>VLOOKUP(Ledger[[#This Row],[Date]],Dates[],3,TRUE)</f>
        <v>August</v>
      </c>
      <c r="G48" s="3">
        <v>200</v>
      </c>
      <c r="H48" s="14">
        <v>200</v>
      </c>
      <c r="I48" s="7"/>
      <c r="J48" s="7"/>
      <c r="K48" s="6" t="s">
        <v>1298</v>
      </c>
      <c r="L48" s="1" t="s">
        <v>29</v>
      </c>
      <c r="M48" s="1" t="s">
        <v>30</v>
      </c>
      <c r="N48" s="1" t="s">
        <v>45</v>
      </c>
      <c r="O48" s="1" t="s">
        <v>19</v>
      </c>
      <c r="P48" s="1"/>
      <c r="Q48" s="1"/>
      <c r="R48" s="87"/>
      <c r="S48" s="90"/>
    </row>
    <row r="49" spans="1:19" ht="13.2" x14ac:dyDescent="0.25">
      <c r="A49" s="6" t="s">
        <v>97</v>
      </c>
      <c r="B49" s="1" t="s">
        <v>59</v>
      </c>
      <c r="C49" s="2" t="str">
        <f>VLOOKUP(Ledger[[#This Row],[No]],Reconciliation[],2,FALSE)</f>
        <v>Complete</v>
      </c>
      <c r="D49" s="76">
        <v>44417</v>
      </c>
      <c r="E49" s="64">
        <f>VLOOKUP(Ledger[[#This Row],[Date]],Dates[],4,TRUE)</f>
        <v>2021</v>
      </c>
      <c r="F49" s="64" t="str">
        <f>VLOOKUP(Ledger[[#This Row],[Date]],Dates[],3,TRUE)</f>
        <v>August</v>
      </c>
      <c r="G49" s="3">
        <v>200</v>
      </c>
      <c r="H49" s="14">
        <v>200</v>
      </c>
      <c r="I49" s="7"/>
      <c r="J49" s="7"/>
      <c r="K49" s="1" t="s">
        <v>1301</v>
      </c>
      <c r="L49" s="1" t="s">
        <v>14</v>
      </c>
      <c r="M49" s="1" t="s">
        <v>18</v>
      </c>
      <c r="N49" s="1" t="s">
        <v>455</v>
      </c>
      <c r="O49" s="1" t="s">
        <v>454</v>
      </c>
      <c r="P49" s="1" t="s">
        <v>45</v>
      </c>
      <c r="Q49" s="1"/>
      <c r="R49" s="87"/>
      <c r="S49" s="90"/>
    </row>
    <row r="50" spans="1:19" ht="13.2" x14ac:dyDescent="0.25">
      <c r="A50" s="6" t="s">
        <v>97</v>
      </c>
      <c r="B50" s="1" t="s">
        <v>59</v>
      </c>
      <c r="C50" s="2" t="str">
        <f>VLOOKUP(Ledger[[#This Row],[No]],Reconciliation[],2,FALSE)</f>
        <v>Complete</v>
      </c>
      <c r="D50" s="76">
        <v>44360</v>
      </c>
      <c r="E50" s="64">
        <f>VLOOKUP(Ledger[[#This Row],[Date]],Dates[],4,TRUE)</f>
        <v>2021</v>
      </c>
      <c r="F50" s="64" t="str">
        <f>VLOOKUP(Ledger[[#This Row],[Date]],Dates[],3,TRUE)</f>
        <v>June</v>
      </c>
      <c r="G50" s="3">
        <v>200</v>
      </c>
      <c r="H50" s="14">
        <v>200</v>
      </c>
      <c r="I50" s="7"/>
      <c r="J50" s="7"/>
      <c r="K50" s="6" t="s">
        <v>1298</v>
      </c>
      <c r="L50" s="1" t="s">
        <v>29</v>
      </c>
      <c r="M50" s="1" t="s">
        <v>115</v>
      </c>
      <c r="N50" s="1" t="s">
        <v>19</v>
      </c>
      <c r="O50" s="1" t="s">
        <v>1301</v>
      </c>
      <c r="P50" s="1"/>
      <c r="Q50" s="1"/>
      <c r="R50" s="87"/>
      <c r="S50" s="90"/>
    </row>
    <row r="51" spans="1:19" ht="13.2" x14ac:dyDescent="0.25">
      <c r="A51" s="6" t="s">
        <v>97</v>
      </c>
      <c r="B51" s="1" t="s">
        <v>59</v>
      </c>
      <c r="C51" s="2" t="str">
        <f>VLOOKUP(Ledger[[#This Row],[No]],Reconciliation[],2,FALSE)</f>
        <v>Complete</v>
      </c>
      <c r="D51" s="76">
        <v>44416</v>
      </c>
      <c r="E51" s="64">
        <f>VLOOKUP(Ledger[[#This Row],[Date]],Dates[],4,TRUE)</f>
        <v>2021</v>
      </c>
      <c r="F51" s="64" t="str">
        <f>VLOOKUP(Ledger[[#This Row],[Date]],Dates[],3,TRUE)</f>
        <v>August</v>
      </c>
      <c r="G51" s="3">
        <v>200</v>
      </c>
      <c r="H51" s="14">
        <v>-200</v>
      </c>
      <c r="I51" s="7"/>
      <c r="J51" s="7"/>
      <c r="K51" s="6" t="s">
        <v>1298</v>
      </c>
      <c r="L51" s="1" t="s">
        <v>29</v>
      </c>
      <c r="M51" s="1" t="s">
        <v>115</v>
      </c>
      <c r="N51" s="1" t="s">
        <v>19</v>
      </c>
      <c r="O51" s="1" t="s">
        <v>1301</v>
      </c>
      <c r="P51" s="1"/>
      <c r="Q51" s="1"/>
      <c r="R51" s="87"/>
      <c r="S51" s="90"/>
    </row>
    <row r="52" spans="1:19" ht="13.2" x14ac:dyDescent="0.25">
      <c r="A52" s="6" t="s">
        <v>97</v>
      </c>
      <c r="B52" s="1" t="s">
        <v>60</v>
      </c>
      <c r="C52" s="2" t="str">
        <f>VLOOKUP(Ledger[[#This Row],[No]],Reconciliation[],2,FALSE)</f>
        <v>Complete</v>
      </c>
      <c r="D52" s="76">
        <v>44365</v>
      </c>
      <c r="E52" s="64">
        <f>VLOOKUP(Ledger[[#This Row],[Date]],Dates[],4,TRUE)</f>
        <v>2021</v>
      </c>
      <c r="F52" s="64" t="str">
        <f>VLOOKUP(Ledger[[#This Row],[Date]],Dates[],3,TRUE)</f>
        <v>June</v>
      </c>
      <c r="G52" s="3">
        <v>69.91</v>
      </c>
      <c r="H52" s="14">
        <v>-69.91</v>
      </c>
      <c r="I52" s="7">
        <v>-5000</v>
      </c>
      <c r="J52" s="7">
        <f>ABS(I52/G52)</f>
        <v>71.520526391074242</v>
      </c>
      <c r="K52" s="6" t="s">
        <v>1298</v>
      </c>
      <c r="L52" s="1" t="s">
        <v>29</v>
      </c>
      <c r="M52" s="1" t="s">
        <v>30</v>
      </c>
      <c r="N52" s="1" t="s">
        <v>45</v>
      </c>
      <c r="O52" s="6" t="s">
        <v>93</v>
      </c>
      <c r="P52" s="6"/>
    </row>
    <row r="53" spans="1:19" ht="13.2" x14ac:dyDescent="0.25">
      <c r="A53" s="6" t="s">
        <v>97</v>
      </c>
      <c r="B53" s="1" t="s">
        <v>60</v>
      </c>
      <c r="C53" s="2" t="str">
        <f>VLOOKUP(Ledger[[#This Row],[No]],Reconciliation[],2,FALSE)</f>
        <v>Complete</v>
      </c>
      <c r="D53" s="76">
        <v>44361</v>
      </c>
      <c r="E53" s="64">
        <f>VLOOKUP(Ledger[[#This Row],[Date]],Dates[],4,TRUE)</f>
        <v>2021</v>
      </c>
      <c r="F53" s="64" t="str">
        <f>VLOOKUP(Ledger[[#This Row],[Date]],Dates[],3,TRUE)</f>
        <v>June</v>
      </c>
      <c r="G53" s="3">
        <v>69.91</v>
      </c>
      <c r="H53" s="14">
        <v>69.91</v>
      </c>
      <c r="I53" s="7">
        <v>5000</v>
      </c>
      <c r="J53" s="7">
        <f>ABS(I53/G53)</f>
        <v>71.520526391074242</v>
      </c>
      <c r="K53" s="6" t="s">
        <v>1298</v>
      </c>
      <c r="L53" s="1" t="s">
        <v>29</v>
      </c>
      <c r="M53" s="1" t="s">
        <v>30</v>
      </c>
      <c r="N53" s="1" t="s">
        <v>37</v>
      </c>
    </row>
    <row r="54" spans="1:19" ht="13.2" x14ac:dyDescent="0.25">
      <c r="A54" s="6" t="s">
        <v>97</v>
      </c>
      <c r="B54" s="1" t="s">
        <v>61</v>
      </c>
      <c r="C54" s="2" t="str">
        <f>VLOOKUP(Ledger[[#This Row],[No]],Reconciliation[],2,FALSE)</f>
        <v>Complete</v>
      </c>
      <c r="D54" s="76">
        <v>44361</v>
      </c>
      <c r="E54" s="64">
        <f>VLOOKUP(Ledger[[#This Row],[Date]],Dates[],4,TRUE)</f>
        <v>2021</v>
      </c>
      <c r="F54" s="64" t="str">
        <f>VLOOKUP(Ledger[[#This Row],[Date]],Dates[],3,TRUE)</f>
        <v>June</v>
      </c>
      <c r="G54" s="9">
        <f>I54/71.5239366774747</f>
        <v>69.906666666666695</v>
      </c>
      <c r="H54" s="14">
        <f>G54</f>
        <v>69.906666666666695</v>
      </c>
      <c r="I54" s="7">
        <v>5000</v>
      </c>
      <c r="J54" s="7"/>
      <c r="K54" s="1" t="s">
        <v>1299</v>
      </c>
      <c r="L54" s="1" t="s">
        <v>14</v>
      </c>
      <c r="M54" s="1" t="s">
        <v>461</v>
      </c>
      <c r="N54" s="1" t="s">
        <v>63</v>
      </c>
      <c r="O54" s="1" t="s">
        <v>62</v>
      </c>
      <c r="P54" s="1" t="s">
        <v>1300</v>
      </c>
      <c r="Q54" s="1"/>
      <c r="R54" s="87"/>
      <c r="S54" s="90"/>
    </row>
    <row r="55" spans="1:19" ht="13.2" x14ac:dyDescent="0.25">
      <c r="A55" s="6" t="s">
        <v>97</v>
      </c>
      <c r="B55" s="1" t="s">
        <v>61</v>
      </c>
      <c r="C55" s="2" t="str">
        <f>VLOOKUP(Ledger[[#This Row],[No]],Reconciliation[],2,FALSE)</f>
        <v>Complete</v>
      </c>
      <c r="D55" s="76">
        <v>44361</v>
      </c>
      <c r="E55" s="64">
        <f>VLOOKUP(Ledger[[#This Row],[Date]],Dates[],4,TRUE)</f>
        <v>2021</v>
      </c>
      <c r="F55" s="64" t="str">
        <f>VLOOKUP(Ledger[[#This Row],[Date]],Dates[],3,TRUE)</f>
        <v>June</v>
      </c>
      <c r="G55" s="9">
        <f>I55/71.5239366774747</f>
        <v>99.03439784000004</v>
      </c>
      <c r="H55" s="14">
        <f>G55</f>
        <v>99.03439784000004</v>
      </c>
      <c r="I55" s="7">
        <v>7083.33</v>
      </c>
      <c r="J55" s="7"/>
      <c r="K55" s="1" t="s">
        <v>1299</v>
      </c>
      <c r="L55" s="1" t="s">
        <v>14</v>
      </c>
      <c r="M55" s="1" t="s">
        <v>461</v>
      </c>
      <c r="N55" s="1" t="s">
        <v>63</v>
      </c>
      <c r="O55" s="1" t="s">
        <v>64</v>
      </c>
      <c r="P55" s="1" t="s">
        <v>1300</v>
      </c>
      <c r="Q55" s="1"/>
      <c r="R55" s="87"/>
      <c r="S55" s="90"/>
    </row>
    <row r="56" spans="1:19" ht="13.2" x14ac:dyDescent="0.25">
      <c r="A56" s="6" t="s">
        <v>97</v>
      </c>
      <c r="B56" s="1" t="s">
        <v>61</v>
      </c>
      <c r="C56" s="2" t="str">
        <f>VLOOKUP(Ledger[[#This Row],[No]],Reconciliation[],2,FALSE)</f>
        <v>Complete</v>
      </c>
      <c r="D56" s="76">
        <v>44361</v>
      </c>
      <c r="E56" s="64">
        <f>VLOOKUP(Ledger[[#This Row],[Date]],Dates[],4,TRUE)</f>
        <v>2021</v>
      </c>
      <c r="F56" s="64" t="str">
        <f>VLOOKUP(Ledger[[#This Row],[Date]],Dates[],3,TRUE)</f>
        <v>June</v>
      </c>
      <c r="G56" s="9">
        <f>-I56/71.5239366774747</f>
        <v>99.03439784000004</v>
      </c>
      <c r="H56" s="15">
        <f>-G56</f>
        <v>-99.03439784000004</v>
      </c>
      <c r="I56" s="7">
        <v>-7083.33</v>
      </c>
      <c r="J56" s="7"/>
      <c r="K56" s="6" t="s">
        <v>1298</v>
      </c>
      <c r="L56" s="1" t="s">
        <v>29</v>
      </c>
      <c r="M56" s="1" t="s">
        <v>30</v>
      </c>
      <c r="N56" s="1" t="s">
        <v>37</v>
      </c>
    </row>
    <row r="57" spans="1:19" ht="13.2" x14ac:dyDescent="0.25">
      <c r="A57" s="6" t="s">
        <v>97</v>
      </c>
      <c r="B57" s="1" t="s">
        <v>61</v>
      </c>
      <c r="C57" s="2" t="str">
        <f>VLOOKUP(Ledger[[#This Row],[No]],Reconciliation[],2,FALSE)</f>
        <v>Complete</v>
      </c>
      <c r="D57" s="76">
        <v>44365</v>
      </c>
      <c r="E57" s="64">
        <f>VLOOKUP(Ledger[[#This Row],[Date]],Dates[],4,TRUE)</f>
        <v>2021</v>
      </c>
      <c r="F57" s="64" t="str">
        <f>VLOOKUP(Ledger[[#This Row],[Date]],Dates[],3,TRUE)</f>
        <v>June</v>
      </c>
      <c r="G57" s="9">
        <f>-I57/71.5239366774747</f>
        <v>69.906666666666695</v>
      </c>
      <c r="H57" s="15">
        <f>-G57</f>
        <v>-69.906666666666695</v>
      </c>
      <c r="I57" s="7">
        <v>-5000</v>
      </c>
      <c r="J57" s="7"/>
      <c r="K57" s="6" t="s">
        <v>1298</v>
      </c>
      <c r="L57" s="1" t="s">
        <v>29</v>
      </c>
      <c r="M57" s="1" t="s">
        <v>30</v>
      </c>
      <c r="N57" s="1" t="s">
        <v>37</v>
      </c>
    </row>
    <row r="58" spans="1:19" ht="13.2" x14ac:dyDescent="0.25">
      <c r="A58" s="6" t="s">
        <v>97</v>
      </c>
      <c r="B58" s="1" t="s">
        <v>61</v>
      </c>
      <c r="C58" s="2" t="str">
        <f>VLOOKUP(Ledger[[#This Row],[No]],Reconciliation[],2,FALSE)</f>
        <v>Complete</v>
      </c>
      <c r="D58" s="76">
        <v>44361</v>
      </c>
      <c r="E58" s="64">
        <f>VLOOKUP(Ledger[[#This Row],[Date]],Dates[],4,TRUE)</f>
        <v>2021</v>
      </c>
      <c r="F58" s="64" t="str">
        <f>VLOOKUP(Ledger[[#This Row],[Date]],Dates[],3,TRUE)</f>
        <v>June</v>
      </c>
      <c r="G58" s="9">
        <f>I58/71.5239366774747</f>
        <v>99.03439784000004</v>
      </c>
      <c r="H58" s="14">
        <f>G58</f>
        <v>99.03439784000004</v>
      </c>
      <c r="I58" s="7">
        <v>7083.33</v>
      </c>
      <c r="J58" s="7"/>
      <c r="K58" s="6" t="s">
        <v>1298</v>
      </c>
      <c r="L58" s="1" t="s">
        <v>29</v>
      </c>
      <c r="M58" s="1" t="s">
        <v>95</v>
      </c>
      <c r="N58" s="1" t="s">
        <v>1299</v>
      </c>
    </row>
    <row r="59" spans="1:19" ht="13.2" x14ac:dyDescent="0.25">
      <c r="A59" s="6" t="s">
        <v>97</v>
      </c>
      <c r="B59" s="1" t="s">
        <v>61</v>
      </c>
      <c r="C59" s="2" t="str">
        <f>VLOOKUP(Ledger[[#This Row],[No]],Reconciliation[],2,FALSE)</f>
        <v>Complete</v>
      </c>
      <c r="D59" s="76">
        <v>44361</v>
      </c>
      <c r="E59" s="64">
        <f>VLOOKUP(Ledger[[#This Row],[Date]],Dates[],4,TRUE)</f>
        <v>2021</v>
      </c>
      <c r="F59" s="64" t="str">
        <f>VLOOKUP(Ledger[[#This Row],[Date]],Dates[],3,TRUE)</f>
        <v>June</v>
      </c>
      <c r="G59" s="9">
        <f>I59/71.5239366774747</f>
        <v>69.906666666666695</v>
      </c>
      <c r="H59" s="14">
        <f>G59</f>
        <v>69.906666666666695</v>
      </c>
      <c r="I59" s="7">
        <v>5000</v>
      </c>
      <c r="J59" s="7"/>
      <c r="K59" s="6" t="s">
        <v>1298</v>
      </c>
      <c r="L59" s="1" t="s">
        <v>29</v>
      </c>
      <c r="M59" s="1" t="s">
        <v>96</v>
      </c>
      <c r="N59" s="1" t="s">
        <v>1299</v>
      </c>
    </row>
    <row r="60" spans="1:19" ht="13.2" x14ac:dyDescent="0.25">
      <c r="A60" s="6" t="s">
        <v>97</v>
      </c>
      <c r="B60" s="1" t="s">
        <v>61</v>
      </c>
      <c r="C60" s="2" t="str">
        <f>VLOOKUP(Ledger[[#This Row],[No]],Reconciliation[],2,FALSE)</f>
        <v>Complete</v>
      </c>
      <c r="D60" s="76">
        <v>44361</v>
      </c>
      <c r="E60" s="64">
        <f>VLOOKUP(Ledger[[#This Row],[Date]],Dates[],4,TRUE)</f>
        <v>2021</v>
      </c>
      <c r="F60" s="64" t="str">
        <f>VLOOKUP(Ledger[[#This Row],[Date]],Dates[],3,TRUE)</f>
        <v>June</v>
      </c>
      <c r="G60" s="9">
        <f>-I60/71.5239366774747</f>
        <v>99.03439784000004</v>
      </c>
      <c r="H60" s="14">
        <f>-G60</f>
        <v>-99.03439784000004</v>
      </c>
      <c r="I60" s="7">
        <v>-7083.33</v>
      </c>
      <c r="J60" s="7"/>
      <c r="K60" s="6" t="s">
        <v>1298</v>
      </c>
      <c r="L60" s="1" t="s">
        <v>29</v>
      </c>
      <c r="M60" s="1" t="s">
        <v>95</v>
      </c>
      <c r="N60" s="1" t="s">
        <v>1299</v>
      </c>
    </row>
    <row r="61" spans="1:19" ht="13.2" x14ac:dyDescent="0.25">
      <c r="A61" s="6" t="s">
        <v>97</v>
      </c>
      <c r="B61" s="1" t="s">
        <v>61</v>
      </c>
      <c r="C61" s="2" t="str">
        <f>VLOOKUP(Ledger[[#This Row],[No]],Reconciliation[],2,FALSE)</f>
        <v>Complete</v>
      </c>
      <c r="D61" s="76">
        <v>44361</v>
      </c>
      <c r="E61" s="64">
        <f>VLOOKUP(Ledger[[#This Row],[Date]],Dates[],4,TRUE)</f>
        <v>2021</v>
      </c>
      <c r="F61" s="64" t="str">
        <f>VLOOKUP(Ledger[[#This Row],[Date]],Dates[],3,TRUE)</f>
        <v>June</v>
      </c>
      <c r="G61" s="9">
        <f>-I61/71.5239366774747</f>
        <v>69.906666666666695</v>
      </c>
      <c r="H61" s="14">
        <f>-G61</f>
        <v>-69.906666666666695</v>
      </c>
      <c r="I61" s="7">
        <v>-5000</v>
      </c>
      <c r="J61" s="7"/>
      <c r="K61" s="6" t="s">
        <v>1298</v>
      </c>
      <c r="L61" s="1" t="s">
        <v>29</v>
      </c>
      <c r="M61" s="1" t="s">
        <v>96</v>
      </c>
      <c r="N61" s="1" t="s">
        <v>1299</v>
      </c>
    </row>
    <row r="62" spans="1:19" ht="13.2" x14ac:dyDescent="0.25">
      <c r="A62" s="6" t="s">
        <v>97</v>
      </c>
      <c r="B62" s="1" t="s">
        <v>65</v>
      </c>
      <c r="C62" s="2" t="str">
        <f>VLOOKUP(Ledger[[#This Row],[No]],Reconciliation[],2,FALSE)</f>
        <v>Complete</v>
      </c>
      <c r="D62" s="76">
        <v>44362</v>
      </c>
      <c r="E62" s="64">
        <f>VLOOKUP(Ledger[[#This Row],[Date]],Dates[],4,TRUE)</f>
        <v>2021</v>
      </c>
      <c r="F62" s="64" t="str">
        <f>VLOOKUP(Ledger[[#This Row],[Date]],Dates[],3,TRUE)</f>
        <v>June</v>
      </c>
      <c r="G62" s="3">
        <v>9.41</v>
      </c>
      <c r="H62" s="14">
        <v>9.41</v>
      </c>
      <c r="I62" s="4"/>
      <c r="J62" s="4"/>
      <c r="K62" s="6" t="s">
        <v>1298</v>
      </c>
      <c r="L62" s="1" t="s">
        <v>29</v>
      </c>
      <c r="M62" s="1" t="s">
        <v>30</v>
      </c>
      <c r="N62" s="1" t="s">
        <v>45</v>
      </c>
      <c r="O62" s="6" t="s">
        <v>93</v>
      </c>
      <c r="P62" s="6"/>
      <c r="Q62" s="6"/>
      <c r="R62" s="83"/>
      <c r="S62" s="91"/>
    </row>
    <row r="63" spans="1:19" ht="13.2" x14ac:dyDescent="0.25">
      <c r="A63" s="6" t="s">
        <v>97</v>
      </c>
      <c r="B63" s="1" t="s">
        <v>65</v>
      </c>
      <c r="C63" s="2" t="str">
        <f>VLOOKUP(Ledger[[#This Row],[No]],Reconciliation[],2,FALSE)</f>
        <v>Complete</v>
      </c>
      <c r="D63" s="76">
        <v>44361</v>
      </c>
      <c r="E63" s="64">
        <f>VLOOKUP(Ledger[[#This Row],[Date]],Dates[],4,TRUE)</f>
        <v>2021</v>
      </c>
      <c r="F63" s="64" t="str">
        <f>VLOOKUP(Ledger[[#This Row],[Date]],Dates[],3,TRUE)</f>
        <v>June</v>
      </c>
      <c r="G63" s="3">
        <v>9.41</v>
      </c>
      <c r="H63" s="14">
        <v>-9.41</v>
      </c>
      <c r="I63" s="4"/>
      <c r="J63" s="4"/>
      <c r="K63" s="6" t="s">
        <v>1298</v>
      </c>
      <c r="L63" s="1" t="s">
        <v>29</v>
      </c>
      <c r="M63" s="1" t="s">
        <v>30</v>
      </c>
      <c r="N63" s="1" t="s">
        <v>31</v>
      </c>
      <c r="O63" s="6" t="s">
        <v>93</v>
      </c>
      <c r="P63" s="6"/>
      <c r="Q63" s="6"/>
      <c r="R63" s="83"/>
      <c r="S63" s="91"/>
    </row>
    <row r="64" spans="1:19" ht="13.2" x14ac:dyDescent="0.25">
      <c r="A64" s="6" t="s">
        <v>97</v>
      </c>
      <c r="B64" s="1" t="s">
        <v>66</v>
      </c>
      <c r="C64" s="2" t="str">
        <f>VLOOKUP(Ledger[[#This Row],[No]],Reconciliation[],2,FALSE)</f>
        <v>Complete</v>
      </c>
      <c r="D64" s="76">
        <v>44364</v>
      </c>
      <c r="E64" s="64">
        <f>VLOOKUP(Ledger[[#This Row],[Date]],Dates[],4,TRUE)</f>
        <v>2021</v>
      </c>
      <c r="F64" s="64" t="str">
        <f>VLOOKUP(Ledger[[#This Row],[Date]],Dates[],3,TRUE)</f>
        <v>June</v>
      </c>
      <c r="G64" s="3">
        <v>159.91</v>
      </c>
      <c r="H64" s="14">
        <v>159.91</v>
      </c>
      <c r="I64" s="4"/>
      <c r="J64" s="4"/>
      <c r="K64" s="6" t="s">
        <v>1298</v>
      </c>
      <c r="L64" s="1" t="s">
        <v>29</v>
      </c>
      <c r="M64" s="1" t="s">
        <v>30</v>
      </c>
      <c r="N64" s="1" t="s">
        <v>45</v>
      </c>
      <c r="O64" s="6" t="s">
        <v>93</v>
      </c>
      <c r="P64" s="6"/>
      <c r="Q64" s="6"/>
      <c r="R64" s="83"/>
      <c r="S64" s="91"/>
    </row>
    <row r="65" spans="1:19" ht="13.2" x14ac:dyDescent="0.25">
      <c r="A65" s="6" t="s">
        <v>97</v>
      </c>
      <c r="B65" s="1" t="s">
        <v>66</v>
      </c>
      <c r="C65" s="2" t="str">
        <f>VLOOKUP(Ledger[[#This Row],[No]],Reconciliation[],2,FALSE)</f>
        <v>Complete</v>
      </c>
      <c r="D65" s="76">
        <v>44362</v>
      </c>
      <c r="E65" s="64">
        <f>VLOOKUP(Ledger[[#This Row],[Date]],Dates[],4,TRUE)</f>
        <v>2021</v>
      </c>
      <c r="F65" s="64" t="str">
        <f>VLOOKUP(Ledger[[#This Row],[Date]],Dates[],3,TRUE)</f>
        <v>June</v>
      </c>
      <c r="G65" s="3">
        <v>159.91</v>
      </c>
      <c r="H65" s="14">
        <f>-G65</f>
        <v>-159.91</v>
      </c>
      <c r="I65" s="4"/>
      <c r="J65" s="4"/>
      <c r="K65" s="6" t="s">
        <v>1298</v>
      </c>
      <c r="L65" s="1" t="s">
        <v>29</v>
      </c>
      <c r="M65" s="1" t="s">
        <v>30</v>
      </c>
      <c r="N65" s="1" t="s">
        <v>31</v>
      </c>
      <c r="O65" s="6" t="s">
        <v>93</v>
      </c>
      <c r="P65" s="6"/>
      <c r="Q65" s="6"/>
      <c r="R65" s="83"/>
      <c r="S65" s="91"/>
    </row>
    <row r="66" spans="1:19" ht="13.2" x14ac:dyDescent="0.25">
      <c r="A66" s="6" t="s">
        <v>97</v>
      </c>
      <c r="B66" s="1" t="s">
        <v>84</v>
      </c>
      <c r="C66" s="2">
        <f>VLOOKUP(Ledger[[#This Row],[No]],Reconciliation[],2,FALSE)</f>
        <v>0</v>
      </c>
      <c r="D66" s="76">
        <v>44725</v>
      </c>
      <c r="E66" s="64">
        <f>VLOOKUP(Ledger[[#This Row],[Date]],Dates[],4,TRUE)</f>
        <v>2022</v>
      </c>
      <c r="F66" s="64" t="str">
        <f>VLOOKUP(Ledger[[#This Row],[Date]],Dates[],3,TRUE)</f>
        <v>June</v>
      </c>
      <c r="G66" s="3">
        <v>200</v>
      </c>
      <c r="H66" s="14">
        <v>200</v>
      </c>
      <c r="I66" s="4"/>
      <c r="J66" s="4"/>
      <c r="K66" s="6" t="s">
        <v>1302</v>
      </c>
      <c r="L66" s="1" t="s">
        <v>14</v>
      </c>
      <c r="M66" s="1" t="s">
        <v>18</v>
      </c>
      <c r="N66" s="1" t="s">
        <v>455</v>
      </c>
      <c r="O66" s="6" t="s">
        <v>454</v>
      </c>
      <c r="P66" s="6" t="s">
        <v>45</v>
      </c>
      <c r="Q66" s="6"/>
      <c r="R66" s="87"/>
      <c r="S66" s="90"/>
    </row>
    <row r="67" spans="1:19" ht="13.2" x14ac:dyDescent="0.25">
      <c r="A67" s="6" t="s">
        <v>97</v>
      </c>
      <c r="B67" s="1" t="s">
        <v>84</v>
      </c>
      <c r="C67" s="2">
        <f>VLOOKUP(Ledger[[#This Row],[No]],Reconciliation[],2,FALSE)</f>
        <v>0</v>
      </c>
      <c r="D67" s="76"/>
      <c r="E67" s="64" t="e">
        <f>VLOOKUP(Ledger[[#This Row],[Date]],Dates[],4,TRUE)</f>
        <v>#N/A</v>
      </c>
      <c r="F67" s="64" t="e">
        <f>VLOOKUP(Ledger[[#This Row],[Date]],Dates[],3,TRUE)</f>
        <v>#N/A</v>
      </c>
      <c r="G67" s="3">
        <v>200</v>
      </c>
      <c r="H67" s="14">
        <v>200</v>
      </c>
      <c r="I67" s="4"/>
      <c r="J67" s="4"/>
      <c r="K67" s="6" t="s">
        <v>1298</v>
      </c>
      <c r="L67" s="1" t="s">
        <v>29</v>
      </c>
      <c r="M67" s="1" t="s">
        <v>30</v>
      </c>
      <c r="N67" s="1" t="s">
        <v>45</v>
      </c>
      <c r="O67" s="6"/>
      <c r="P67" s="6"/>
      <c r="Q67" s="6"/>
      <c r="R67" s="87"/>
      <c r="S67" s="90"/>
    </row>
    <row r="68" spans="1:19" ht="13.2" x14ac:dyDescent="0.25">
      <c r="A68" s="6" t="s">
        <v>97</v>
      </c>
      <c r="B68" s="1" t="s">
        <v>67</v>
      </c>
      <c r="C68" s="2" t="str">
        <f>VLOOKUP(Ledger[[#This Row],[No]],Reconciliation[],2,FALSE)</f>
        <v>Complete</v>
      </c>
      <c r="D68" s="76">
        <v>44361</v>
      </c>
      <c r="E68" s="64">
        <f>VLOOKUP(Ledger[[#This Row],[Date]],Dates[],4,TRUE)</f>
        <v>2021</v>
      </c>
      <c r="F68" s="64" t="str">
        <f>VLOOKUP(Ledger[[#This Row],[Date]],Dates[],3,TRUE)</f>
        <v>June</v>
      </c>
      <c r="G68" s="9">
        <v>29.03</v>
      </c>
      <c r="H68" s="15">
        <v>29.03</v>
      </c>
      <c r="I68" s="7">
        <v>2076</v>
      </c>
      <c r="J68" s="7"/>
      <c r="K68" s="1" t="s">
        <v>68</v>
      </c>
      <c r="L68" s="1" t="s">
        <v>14</v>
      </c>
      <c r="M68" s="1" t="s">
        <v>461</v>
      </c>
      <c r="N68" s="1" t="s">
        <v>51</v>
      </c>
      <c r="O68" s="1" t="s">
        <v>69</v>
      </c>
      <c r="P68" s="1" t="s">
        <v>462</v>
      </c>
      <c r="Q68" s="1"/>
      <c r="R68" s="87"/>
      <c r="S68" s="90"/>
    </row>
    <row r="69" spans="1:19" ht="13.2" x14ac:dyDescent="0.25">
      <c r="A69" s="6" t="s">
        <v>97</v>
      </c>
      <c r="B69" s="1" t="s">
        <v>67</v>
      </c>
      <c r="C69" s="2" t="str">
        <f>VLOOKUP(Ledger[[#This Row],[No]],Reconciliation[],2,FALSE)</f>
        <v>Complete</v>
      </c>
      <c r="D69" s="76">
        <v>44361</v>
      </c>
      <c r="E69" s="64">
        <f>VLOOKUP(Ledger[[#This Row],[Date]],Dates[],4,TRUE)</f>
        <v>2021</v>
      </c>
      <c r="F69" s="64" t="str">
        <f>VLOOKUP(Ledger[[#This Row],[Date]],Dates[],3,TRUE)</f>
        <v>June</v>
      </c>
      <c r="G69" s="9">
        <v>29.03</v>
      </c>
      <c r="H69" s="15">
        <v>-29.03</v>
      </c>
      <c r="I69" s="7">
        <v>-2076</v>
      </c>
      <c r="J69" s="7"/>
      <c r="K69" s="6" t="s">
        <v>1298</v>
      </c>
      <c r="L69" s="1" t="s">
        <v>29</v>
      </c>
      <c r="M69" s="1" t="s">
        <v>30</v>
      </c>
      <c r="N69" s="1" t="s">
        <v>37</v>
      </c>
    </row>
    <row r="70" spans="1:19" ht="13.2" x14ac:dyDescent="0.25">
      <c r="A70" s="6" t="s">
        <v>97</v>
      </c>
      <c r="B70" s="10" t="s">
        <v>70</v>
      </c>
      <c r="C70" s="2" t="str">
        <f>VLOOKUP(Ledger[[#This Row],[No]],Reconciliation[],2,FALSE)</f>
        <v>Complete</v>
      </c>
      <c r="D70" s="78">
        <v>44361</v>
      </c>
      <c r="E70" s="66">
        <f>VLOOKUP(Ledger[[#This Row],[Date]],Dates[],4,TRUE)</f>
        <v>2021</v>
      </c>
      <c r="F70" s="64" t="str">
        <f>VLOOKUP(Ledger[[#This Row],[Date]],Dates[],3,TRUE)</f>
        <v>June</v>
      </c>
      <c r="G70" s="9">
        <f>H70</f>
        <v>139.81</v>
      </c>
      <c r="H70" s="15">
        <v>139.81</v>
      </c>
      <c r="I70" s="11">
        <v>9999</v>
      </c>
      <c r="J70" s="11"/>
      <c r="K70" s="10" t="s">
        <v>71</v>
      </c>
      <c r="L70" s="10" t="s">
        <v>14</v>
      </c>
      <c r="M70" s="1" t="s">
        <v>461</v>
      </c>
      <c r="N70" s="10" t="s">
        <v>51</v>
      </c>
      <c r="O70" s="10" t="s">
        <v>52</v>
      </c>
      <c r="P70" s="10" t="s">
        <v>462</v>
      </c>
      <c r="Q70" s="10"/>
      <c r="R70" s="89"/>
      <c r="S70" s="94"/>
    </row>
    <row r="71" spans="1:19" ht="13.2" x14ac:dyDescent="0.25">
      <c r="A71" s="6" t="s">
        <v>97</v>
      </c>
      <c r="B71" s="10" t="s">
        <v>70</v>
      </c>
      <c r="C71" s="2" t="str">
        <f>VLOOKUP(Ledger[[#This Row],[No]],Reconciliation[],2,FALSE)</f>
        <v>Complete</v>
      </c>
      <c r="D71" s="78">
        <v>44361</v>
      </c>
      <c r="E71" s="66">
        <f>VLOOKUP(Ledger[[#This Row],[Date]],Dates[],4,TRUE)</f>
        <v>2021</v>
      </c>
      <c r="F71" s="64" t="str">
        <f>VLOOKUP(Ledger[[#This Row],[Date]],Dates[],3,TRUE)</f>
        <v>June</v>
      </c>
      <c r="G71" s="9">
        <f>-H71</f>
        <v>139.81</v>
      </c>
      <c r="H71" s="15">
        <v>-139.81</v>
      </c>
      <c r="I71" s="7">
        <v>-9999</v>
      </c>
      <c r="J71" s="7"/>
      <c r="K71" s="6" t="s">
        <v>1298</v>
      </c>
      <c r="L71" s="1" t="s">
        <v>29</v>
      </c>
      <c r="M71" s="1" t="s">
        <v>30</v>
      </c>
      <c r="N71" s="1" t="s">
        <v>37</v>
      </c>
    </row>
    <row r="72" spans="1:19" ht="13.2" x14ac:dyDescent="0.25">
      <c r="A72" s="6" t="s">
        <v>97</v>
      </c>
      <c r="B72" s="10" t="s">
        <v>72</v>
      </c>
      <c r="C72" s="2" t="str">
        <f>VLOOKUP(Ledger[[#This Row],[No]],Reconciliation[],2,FALSE)</f>
        <v>Complete</v>
      </c>
      <c r="D72" s="78">
        <v>44361</v>
      </c>
      <c r="E72" s="66">
        <f>VLOOKUP(Ledger[[#This Row],[Date]],Dates[],4,TRUE)</f>
        <v>2021</v>
      </c>
      <c r="F72" s="64" t="str">
        <f>VLOOKUP(Ledger[[#This Row],[Date]],Dates[],3,TRUE)</f>
        <v>June</v>
      </c>
      <c r="G72" s="9">
        <f>H72</f>
        <v>55.93</v>
      </c>
      <c r="H72" s="15">
        <v>55.93</v>
      </c>
      <c r="I72" s="11">
        <v>4000</v>
      </c>
      <c r="J72" s="11"/>
      <c r="K72" s="5" t="s">
        <v>73</v>
      </c>
      <c r="L72" s="1" t="s">
        <v>14</v>
      </c>
      <c r="M72" s="1" t="s">
        <v>461</v>
      </c>
      <c r="N72" s="1" t="s">
        <v>51</v>
      </c>
      <c r="O72" s="1" t="s">
        <v>52</v>
      </c>
      <c r="P72" s="1" t="s">
        <v>462</v>
      </c>
      <c r="Q72" s="1"/>
      <c r="R72" s="87"/>
      <c r="S72" s="90"/>
    </row>
    <row r="73" spans="1:19" ht="13.2" x14ac:dyDescent="0.25">
      <c r="A73" s="6" t="s">
        <v>97</v>
      </c>
      <c r="B73" s="10" t="s">
        <v>72</v>
      </c>
      <c r="C73" s="2" t="str">
        <f>VLOOKUP(Ledger[[#This Row],[No]],Reconciliation[],2,FALSE)</f>
        <v>Complete</v>
      </c>
      <c r="D73" s="78">
        <v>44361</v>
      </c>
      <c r="E73" s="66">
        <f>VLOOKUP(Ledger[[#This Row],[Date]],Dates[],4,TRUE)</f>
        <v>2021</v>
      </c>
      <c r="F73" s="64" t="str">
        <f>VLOOKUP(Ledger[[#This Row],[Date]],Dates[],3,TRUE)</f>
        <v>June</v>
      </c>
      <c r="G73" s="9">
        <f>-H73</f>
        <v>55.93</v>
      </c>
      <c r="H73" s="15">
        <v>-55.93</v>
      </c>
      <c r="I73" s="11">
        <v>-4000</v>
      </c>
      <c r="J73" s="11"/>
      <c r="K73" s="6" t="s">
        <v>1298</v>
      </c>
      <c r="L73" s="1" t="s">
        <v>29</v>
      </c>
      <c r="M73" s="1" t="s">
        <v>30</v>
      </c>
      <c r="N73" s="1" t="s">
        <v>37</v>
      </c>
    </row>
    <row r="74" spans="1:19" ht="13.2" x14ac:dyDescent="0.25">
      <c r="A74" s="6" t="s">
        <v>97</v>
      </c>
      <c r="B74" s="16" t="s">
        <v>74</v>
      </c>
      <c r="C74" s="26" t="str">
        <f>VLOOKUP(Ledger[[#This Row],[No]],Reconciliation[],2,FALSE)</f>
        <v>Complete</v>
      </c>
      <c r="D74" s="79">
        <v>44358</v>
      </c>
      <c r="E74" s="73">
        <f>VLOOKUP(Ledger[[#This Row],[Date]],Dates[],4,TRUE)</f>
        <v>2021</v>
      </c>
      <c r="F74" s="64" t="str">
        <f>VLOOKUP(Ledger[[#This Row],[Date]],Dates[],3,TRUE)</f>
        <v>June</v>
      </c>
      <c r="G74" s="27">
        <v>0.47</v>
      </c>
      <c r="H74" s="28">
        <v>0.47</v>
      </c>
      <c r="I74" s="29"/>
      <c r="J74" s="29"/>
      <c r="K74" s="23" t="s">
        <v>92</v>
      </c>
      <c r="L74" s="23" t="s">
        <v>29</v>
      </c>
      <c r="M74" s="23" t="s">
        <v>30</v>
      </c>
      <c r="N74" s="23" t="s">
        <v>45</v>
      </c>
      <c r="O74" s="23" t="s">
        <v>93</v>
      </c>
      <c r="P74" s="23"/>
      <c r="Q74" s="23"/>
      <c r="R74" s="88"/>
      <c r="S74" s="92"/>
    </row>
    <row r="75" spans="1:19" ht="13.2" x14ac:dyDescent="0.25">
      <c r="A75" s="6" t="s">
        <v>97</v>
      </c>
      <c r="B75" s="16" t="s">
        <v>74</v>
      </c>
      <c r="C75" s="26" t="str">
        <f>VLOOKUP(Ledger[[#This Row],[No]],Reconciliation[],2,FALSE)</f>
        <v>Complete</v>
      </c>
      <c r="D75" s="79">
        <v>44358</v>
      </c>
      <c r="E75" s="73">
        <f>VLOOKUP(Ledger[[#This Row],[Date]],Dates[],4,TRUE)</f>
        <v>2021</v>
      </c>
      <c r="F75" s="64" t="str">
        <f>VLOOKUP(Ledger[[#This Row],[Date]],Dates[],3,TRUE)</f>
        <v>June</v>
      </c>
      <c r="G75" s="27">
        <v>0.47</v>
      </c>
      <c r="H75" s="28">
        <v>-0.47</v>
      </c>
      <c r="I75" s="29"/>
      <c r="J75" s="29"/>
      <c r="K75" s="6" t="s">
        <v>1298</v>
      </c>
      <c r="L75" s="23" t="s">
        <v>29</v>
      </c>
      <c r="M75" s="23" t="s">
        <v>30</v>
      </c>
      <c r="N75" s="23" t="s">
        <v>45</v>
      </c>
      <c r="O75" s="23" t="s">
        <v>93</v>
      </c>
      <c r="P75" s="23"/>
      <c r="Q75" s="23"/>
      <c r="R75" s="88"/>
      <c r="S75" s="92"/>
    </row>
    <row r="76" spans="1:19" ht="13.2" x14ac:dyDescent="0.25">
      <c r="A76" s="6" t="s">
        <v>97</v>
      </c>
      <c r="B76" s="16" t="s">
        <v>75</v>
      </c>
      <c r="C76" s="26" t="str">
        <f>VLOOKUP(Ledger[[#This Row],[No]],Reconciliation[],2,FALSE)</f>
        <v>Complete</v>
      </c>
      <c r="D76" s="79">
        <v>44358</v>
      </c>
      <c r="E76" s="73">
        <f>VLOOKUP(Ledger[[#This Row],[Date]],Dates[],4,TRUE)</f>
        <v>2021</v>
      </c>
      <c r="F76" s="64" t="str">
        <f>VLOOKUP(Ledger[[#This Row],[Date]],Dates[],3,TRUE)</f>
        <v>June</v>
      </c>
      <c r="G76" s="27">
        <v>0.43</v>
      </c>
      <c r="H76" s="28">
        <v>0.43</v>
      </c>
      <c r="I76" s="29"/>
      <c r="J76" s="29"/>
      <c r="K76" s="23" t="s">
        <v>92</v>
      </c>
      <c r="L76" s="23" t="s">
        <v>29</v>
      </c>
      <c r="M76" s="23" t="s">
        <v>30</v>
      </c>
      <c r="N76" s="23" t="s">
        <v>45</v>
      </c>
      <c r="O76" s="23" t="s">
        <v>93</v>
      </c>
      <c r="P76" s="23"/>
      <c r="Q76" s="23"/>
      <c r="R76" s="88"/>
      <c r="S76" s="92"/>
    </row>
    <row r="77" spans="1:19" ht="13.2" x14ac:dyDescent="0.25">
      <c r="A77" s="6" t="s">
        <v>97</v>
      </c>
      <c r="B77" s="16" t="s">
        <v>75</v>
      </c>
      <c r="C77" s="26" t="str">
        <f>VLOOKUP(Ledger[[#This Row],[No]],Reconciliation[],2,FALSE)</f>
        <v>Complete</v>
      </c>
      <c r="D77" s="79">
        <v>44358</v>
      </c>
      <c r="E77" s="73">
        <f>VLOOKUP(Ledger[[#This Row],[Date]],Dates[],4,TRUE)</f>
        <v>2021</v>
      </c>
      <c r="F77" s="64" t="str">
        <f>VLOOKUP(Ledger[[#This Row],[Date]],Dates[],3,TRUE)</f>
        <v>June</v>
      </c>
      <c r="G77" s="27">
        <v>0.43</v>
      </c>
      <c r="H77" s="28">
        <v>-0.43</v>
      </c>
      <c r="I77" s="29"/>
      <c r="J77" s="29"/>
      <c r="K77" s="6" t="s">
        <v>1298</v>
      </c>
      <c r="L77" s="23" t="s">
        <v>29</v>
      </c>
      <c r="M77" s="23" t="s">
        <v>30</v>
      </c>
      <c r="N77" s="23" t="s">
        <v>45</v>
      </c>
      <c r="O77" s="23" t="s">
        <v>93</v>
      </c>
      <c r="P77" s="23"/>
      <c r="Q77" s="23"/>
      <c r="R77" s="88"/>
      <c r="S77" s="92"/>
    </row>
    <row r="78" spans="1:19" ht="13.2" x14ac:dyDescent="0.25">
      <c r="A78" s="6" t="s">
        <v>97</v>
      </c>
      <c r="B78" s="1" t="s">
        <v>76</v>
      </c>
      <c r="C78" s="2" t="str">
        <f>VLOOKUP(Ledger[[#This Row],[No]],Reconciliation[],2,FALSE)</f>
        <v>Complete</v>
      </c>
      <c r="D78" s="76">
        <v>44362</v>
      </c>
      <c r="E78" s="64">
        <f>VLOOKUP(Ledger[[#This Row],[Date]],Dates[],4,TRUE)</f>
        <v>2021</v>
      </c>
      <c r="F78" s="64" t="str">
        <f>VLOOKUP(Ledger[[#This Row],[Date]],Dates[],3,TRUE)</f>
        <v>June</v>
      </c>
      <c r="G78" s="3">
        <v>165</v>
      </c>
      <c r="H78" s="14">
        <v>165</v>
      </c>
      <c r="I78" s="4"/>
      <c r="J78" s="4"/>
      <c r="K78" s="6" t="s">
        <v>1298</v>
      </c>
      <c r="L78" s="1" t="s">
        <v>29</v>
      </c>
      <c r="M78" s="1" t="s">
        <v>30</v>
      </c>
      <c r="N78" s="1" t="s">
        <v>31</v>
      </c>
      <c r="O78" s="6" t="s">
        <v>19</v>
      </c>
      <c r="P78" s="6"/>
      <c r="Q78" s="6"/>
      <c r="R78" s="83"/>
      <c r="S78" s="91"/>
    </row>
    <row r="79" spans="1:19" ht="13.2" x14ac:dyDescent="0.25">
      <c r="A79" s="6" t="s">
        <v>97</v>
      </c>
      <c r="B79" s="1" t="s">
        <v>76</v>
      </c>
      <c r="C79" s="2" t="str">
        <f>VLOOKUP(Ledger[[#This Row],[No]],Reconciliation[],2,FALSE)</f>
        <v>Complete</v>
      </c>
      <c r="D79" s="76">
        <v>44362</v>
      </c>
      <c r="E79" s="64">
        <f>VLOOKUP(Ledger[[#This Row],[Date]],Dates[],4,TRUE)</f>
        <v>2021</v>
      </c>
      <c r="F79" s="64" t="str">
        <f>VLOOKUP(Ledger[[#This Row],[Date]],Dates[],3,TRUE)</f>
        <v>June</v>
      </c>
      <c r="G79" s="3">
        <v>165</v>
      </c>
      <c r="H79" s="14">
        <v>165</v>
      </c>
      <c r="I79" s="4"/>
      <c r="J79" s="4"/>
      <c r="K79" s="1" t="s">
        <v>1302</v>
      </c>
      <c r="L79" s="1" t="s">
        <v>14</v>
      </c>
      <c r="M79" s="1" t="s">
        <v>18</v>
      </c>
      <c r="N79" s="1" t="s">
        <v>455</v>
      </c>
      <c r="O79" s="1" t="s">
        <v>454</v>
      </c>
      <c r="P79" s="1" t="s">
        <v>31</v>
      </c>
      <c r="Q79" s="1"/>
      <c r="R79" s="87"/>
      <c r="S79" s="90"/>
    </row>
    <row r="80" spans="1:19" ht="13.2" x14ac:dyDescent="0.25">
      <c r="A80" s="6" t="s">
        <v>97</v>
      </c>
      <c r="B80" s="1" t="s">
        <v>77</v>
      </c>
      <c r="C80" s="2" t="str">
        <f>VLOOKUP(Ledger[[#This Row],[No]],Reconciliation[],2,FALSE)</f>
        <v>Complete</v>
      </c>
      <c r="D80" s="76">
        <v>44362</v>
      </c>
      <c r="E80" s="64">
        <f>VLOOKUP(Ledger[[#This Row],[Date]],Dates[],4,TRUE)</f>
        <v>2021</v>
      </c>
      <c r="F80" s="64" t="str">
        <f>VLOOKUP(Ledger[[#This Row],[Date]],Dates[],3,TRUE)</f>
        <v>June</v>
      </c>
      <c r="G80" s="3">
        <v>5.09</v>
      </c>
      <c r="H80" s="14">
        <v>5.09</v>
      </c>
      <c r="I80" s="4"/>
      <c r="J80" s="4"/>
      <c r="K80" s="5" t="s">
        <v>33</v>
      </c>
      <c r="L80" s="1" t="s">
        <v>14</v>
      </c>
      <c r="M80" s="1" t="s">
        <v>15</v>
      </c>
      <c r="N80" s="1" t="s">
        <v>34</v>
      </c>
      <c r="O80" s="1" t="s">
        <v>19</v>
      </c>
      <c r="P80" s="1"/>
      <c r="Q80" s="1"/>
      <c r="R80" s="87"/>
      <c r="S80" s="90"/>
    </row>
    <row r="81" spans="1:19" ht="13.2" x14ac:dyDescent="0.25">
      <c r="A81" s="6" t="s">
        <v>97</v>
      </c>
      <c r="B81" s="1" t="s">
        <v>77</v>
      </c>
      <c r="C81" s="2" t="str">
        <f>VLOOKUP(Ledger[[#This Row],[No]],Reconciliation[],2,FALSE)</f>
        <v>Complete</v>
      </c>
      <c r="D81" s="76">
        <v>44362</v>
      </c>
      <c r="E81" s="64">
        <f>VLOOKUP(Ledger[[#This Row],[Date]],Dates[],4,TRUE)</f>
        <v>2021</v>
      </c>
      <c r="F81" s="64" t="str">
        <f>VLOOKUP(Ledger[[#This Row],[Date]],Dates[],3,TRUE)</f>
        <v>June</v>
      </c>
      <c r="G81" s="3">
        <v>5.09</v>
      </c>
      <c r="H81" s="14">
        <v>-5.09</v>
      </c>
      <c r="I81" s="4"/>
      <c r="J81" s="4"/>
      <c r="K81" s="6" t="s">
        <v>1298</v>
      </c>
      <c r="L81" s="1" t="s">
        <v>29</v>
      </c>
      <c r="M81" s="1" t="s">
        <v>30</v>
      </c>
      <c r="N81" s="16" t="s">
        <v>31</v>
      </c>
      <c r="O81" s="1" t="s">
        <v>34</v>
      </c>
      <c r="P81" s="1"/>
      <c r="Q81" s="1"/>
      <c r="R81" s="87"/>
      <c r="S81" s="90"/>
    </row>
    <row r="82" spans="1:19" ht="13.2" x14ac:dyDescent="0.25">
      <c r="A82" s="6" t="s">
        <v>97</v>
      </c>
      <c r="B82" s="1" t="s">
        <v>94</v>
      </c>
      <c r="C82" s="2" t="str">
        <f>VLOOKUP(Ledger[[#This Row],[No]],Reconciliation[],2,FALSE)</f>
        <v>Complete</v>
      </c>
      <c r="D82" s="76">
        <v>44362</v>
      </c>
      <c r="E82" s="64">
        <f>VLOOKUP(Ledger[[#This Row],[Date]],Dates[],4,TRUE)</f>
        <v>2021</v>
      </c>
      <c r="F82" s="64" t="str">
        <f>VLOOKUP(Ledger[[#This Row],[Date]],Dates[],3,TRUE)</f>
        <v>June</v>
      </c>
      <c r="G82" s="9">
        <v>159.91</v>
      </c>
      <c r="H82" s="15">
        <v>159.91</v>
      </c>
      <c r="I82" s="4"/>
      <c r="J82" s="4"/>
      <c r="K82" s="6" t="s">
        <v>1298</v>
      </c>
      <c r="L82" s="1" t="s">
        <v>29</v>
      </c>
      <c r="M82" s="1" t="s">
        <v>30</v>
      </c>
      <c r="N82" s="1" t="s">
        <v>45</v>
      </c>
      <c r="O82" s="6" t="s">
        <v>93</v>
      </c>
      <c r="P82" s="6"/>
      <c r="Q82" s="6"/>
      <c r="R82" s="83"/>
      <c r="S82" s="91"/>
    </row>
    <row r="83" spans="1:19" ht="13.2" x14ac:dyDescent="0.25">
      <c r="A83" s="6" t="s">
        <v>97</v>
      </c>
      <c r="B83" s="1" t="s">
        <v>94</v>
      </c>
      <c r="C83" s="2" t="str">
        <f>VLOOKUP(Ledger[[#This Row],[No]],Reconciliation[],2,FALSE)</f>
        <v>Complete</v>
      </c>
      <c r="D83" s="76">
        <v>44362</v>
      </c>
      <c r="E83" s="64">
        <f>VLOOKUP(Ledger[[#This Row],[Date]],Dates[],4,TRUE)</f>
        <v>2021</v>
      </c>
      <c r="F83" s="64" t="str">
        <f>VLOOKUP(Ledger[[#This Row],[Date]],Dates[],3,TRUE)</f>
        <v>June</v>
      </c>
      <c r="G83" s="9">
        <v>159.91</v>
      </c>
      <c r="H83" s="15">
        <v>-159.91</v>
      </c>
      <c r="I83" s="4"/>
      <c r="J83" s="4"/>
      <c r="K83" s="6" t="s">
        <v>1298</v>
      </c>
      <c r="L83" s="1" t="s">
        <v>29</v>
      </c>
      <c r="M83" s="1" t="s">
        <v>30</v>
      </c>
      <c r="N83" s="1" t="s">
        <v>31</v>
      </c>
      <c r="O83" s="6" t="s">
        <v>93</v>
      </c>
      <c r="P83" s="6"/>
      <c r="Q83" s="6"/>
      <c r="R83" s="83"/>
      <c r="S83" s="91"/>
    </row>
    <row r="84" spans="1:19" ht="13.2" x14ac:dyDescent="0.25">
      <c r="A84" t="s">
        <v>97</v>
      </c>
      <c r="B84" s="1" t="s">
        <v>117</v>
      </c>
      <c r="C84" s="45" t="str">
        <f>VLOOKUP(Ledger[[#This Row],[No]],Reconciliation[],2,FALSE)</f>
        <v>Complete</v>
      </c>
      <c r="D84" s="80">
        <v>44384</v>
      </c>
      <c r="E84" s="74">
        <f>VLOOKUP(Ledger[[#This Row],[Date]],Dates[],4,TRUE)</f>
        <v>2021</v>
      </c>
      <c r="F84" s="64" t="str">
        <f>VLOOKUP(Ledger[[#This Row],[Date]],Dates[],3,TRUE)</f>
        <v>July</v>
      </c>
      <c r="G84" s="48">
        <v>139.33000000000001</v>
      </c>
      <c r="H84" s="46">
        <v>-139.33000000000001</v>
      </c>
      <c r="I84" s="47">
        <v>-10000</v>
      </c>
      <c r="J84" s="47">
        <f>Ledger[[#This Row],[RUB Amt]]/Ledger[[#This Row],[Actual ($)]]</f>
        <v>71.77205196296562</v>
      </c>
      <c r="K84" s="6" t="s">
        <v>1298</v>
      </c>
      <c r="L84" t="s">
        <v>29</v>
      </c>
      <c r="M84" t="s">
        <v>30</v>
      </c>
      <c r="N84" t="s">
        <v>45</v>
      </c>
      <c r="O84" t="s">
        <v>93</v>
      </c>
    </row>
    <row r="85" spans="1:19" ht="13.2" x14ac:dyDescent="0.25">
      <c r="A85" t="s">
        <v>97</v>
      </c>
      <c r="B85" s="1" t="s">
        <v>117</v>
      </c>
      <c r="C85" s="45" t="str">
        <f>VLOOKUP(Ledger[[#This Row],[No]],Reconciliation[],2,FALSE)</f>
        <v>Complete</v>
      </c>
      <c r="D85" s="80">
        <v>44365</v>
      </c>
      <c r="E85" s="74">
        <f>VLOOKUP(Ledger[[#This Row],[Date]],Dates[],4,TRUE)</f>
        <v>2021</v>
      </c>
      <c r="F85" s="64" t="str">
        <f>VLOOKUP(Ledger[[#This Row],[Date]],Dates[],3,TRUE)</f>
        <v>June</v>
      </c>
      <c r="G85" s="48">
        <v>139.33000000000001</v>
      </c>
      <c r="H85" s="46">
        <v>139.33000000000001</v>
      </c>
      <c r="I85" s="47">
        <v>10000</v>
      </c>
      <c r="J85" s="47">
        <f>Ledger[[#This Row],[RUB Amt]]/Ledger[[#This Row],[Actual ($)]]</f>
        <v>71.77205196296562</v>
      </c>
      <c r="K85" s="6" t="s">
        <v>1298</v>
      </c>
      <c r="L85" t="s">
        <v>29</v>
      </c>
      <c r="M85" t="s">
        <v>30</v>
      </c>
      <c r="N85" t="s">
        <v>37</v>
      </c>
    </row>
    <row r="86" spans="1:19" ht="15.75" customHeight="1" x14ac:dyDescent="0.25">
      <c r="A86" s="6" t="s">
        <v>97</v>
      </c>
      <c r="B86" s="6" t="s">
        <v>118</v>
      </c>
      <c r="C86" s="8">
        <f>VLOOKUP(Ledger[[#This Row],[No]],Reconciliation[],2,FALSE)</f>
        <v>0</v>
      </c>
      <c r="D86" s="80">
        <v>44365</v>
      </c>
      <c r="E86" s="64">
        <f>VLOOKUP(Ledger[[#This Row],[Date]],Dates[],4,TRUE)</f>
        <v>2021</v>
      </c>
      <c r="F86" s="64" t="str">
        <f>VLOOKUP(Ledger[[#This Row],[Date]],Dates[],3,TRUE)</f>
        <v>June</v>
      </c>
      <c r="G86" s="9">
        <v>100</v>
      </c>
      <c r="H86" s="15">
        <v>-100</v>
      </c>
      <c r="I86" s="4"/>
      <c r="J86" s="4"/>
      <c r="K86" s="6" t="s">
        <v>1306</v>
      </c>
      <c r="L86" s="6" t="s">
        <v>29</v>
      </c>
      <c r="M86" s="6" t="s">
        <v>469</v>
      </c>
      <c r="N86" s="6" t="s">
        <v>86</v>
      </c>
      <c r="O86" s="6" t="s">
        <v>86</v>
      </c>
      <c r="Q86" s="8" t="s">
        <v>1307</v>
      </c>
      <c r="R86" s="87"/>
      <c r="S86" s="90"/>
    </row>
    <row r="87" spans="1:19" ht="15.75" customHeight="1" x14ac:dyDescent="0.25">
      <c r="A87" s="6" t="s">
        <v>97</v>
      </c>
      <c r="B87" s="6" t="s">
        <v>119</v>
      </c>
      <c r="C87" s="8">
        <f>VLOOKUP(Ledger[[#This Row],[No]],Reconciliation[],2,FALSE)</f>
        <v>0</v>
      </c>
      <c r="D87" s="80">
        <v>44365</v>
      </c>
      <c r="E87" s="64">
        <f>VLOOKUP(Ledger[[#This Row],[Date]],Dates[],4,TRUE)</f>
        <v>2021</v>
      </c>
      <c r="F87" s="64" t="str">
        <f>VLOOKUP(Ledger[[#This Row],[Date]],Dates[],3,TRUE)</f>
        <v>June</v>
      </c>
      <c r="G87" s="9">
        <v>50</v>
      </c>
      <c r="H87" s="15">
        <v>-50</v>
      </c>
      <c r="I87" s="4"/>
      <c r="J87" s="4"/>
      <c r="K87" s="6" t="s">
        <v>1298</v>
      </c>
      <c r="L87" s="6" t="s">
        <v>29</v>
      </c>
      <c r="M87" s="6" t="s">
        <v>30</v>
      </c>
      <c r="N87" s="6" t="s">
        <v>45</v>
      </c>
      <c r="Q87" s="8"/>
      <c r="R87" s="87"/>
      <c r="S87" s="90"/>
    </row>
    <row r="88" spans="1:19" ht="15.75" customHeight="1" x14ac:dyDescent="0.25">
      <c r="A88" s="6" t="s">
        <v>97</v>
      </c>
      <c r="B88" s="6" t="s">
        <v>119</v>
      </c>
      <c r="C88" s="8">
        <f>VLOOKUP(Ledger[[#This Row],[No]],Reconciliation[],2,FALSE)</f>
        <v>0</v>
      </c>
      <c r="D88" s="80">
        <v>44365</v>
      </c>
      <c r="E88" s="64">
        <f>VLOOKUP(Ledger[[#This Row],[Date]],Dates[],4,TRUE)</f>
        <v>2021</v>
      </c>
      <c r="F88" s="64" t="str">
        <f>VLOOKUP(Ledger[[#This Row],[Date]],Dates[],3,TRUE)</f>
        <v>June</v>
      </c>
      <c r="G88" s="9">
        <v>50</v>
      </c>
      <c r="H88" s="15">
        <v>50</v>
      </c>
      <c r="I88" s="4"/>
      <c r="J88" s="4"/>
      <c r="K88" s="6" t="s">
        <v>1308</v>
      </c>
      <c r="L88" s="6" t="s">
        <v>14</v>
      </c>
      <c r="M88" s="6" t="s">
        <v>461</v>
      </c>
      <c r="N88" s="6" t="s">
        <v>85</v>
      </c>
      <c r="O88" s="6" t="s">
        <v>86</v>
      </c>
      <c r="P88" s="6" t="s">
        <v>1307</v>
      </c>
      <c r="Q88" s="8"/>
      <c r="R88" s="87"/>
      <c r="S88" s="90"/>
    </row>
    <row r="89" spans="1:19" ht="15.75" customHeight="1" x14ac:dyDescent="0.25">
      <c r="A89" s="6" t="s">
        <v>97</v>
      </c>
      <c r="B89" s="6" t="s">
        <v>119</v>
      </c>
      <c r="C89" s="8">
        <f>VLOOKUP(Ledger[[#This Row],[No]],Reconciliation[],2,FALSE)</f>
        <v>0</v>
      </c>
      <c r="D89" s="76">
        <v>44365</v>
      </c>
      <c r="E89" s="64">
        <f>VLOOKUP(Ledger[[#This Row],[Date]],Dates[],4,TRUE)</f>
        <v>2021</v>
      </c>
      <c r="F89" s="64" t="str">
        <f>VLOOKUP(Ledger[[#This Row],[Date]],Dates[],3,TRUE)</f>
        <v>June</v>
      </c>
      <c r="G89" s="9">
        <v>50</v>
      </c>
      <c r="H89" s="15">
        <v>50</v>
      </c>
      <c r="I89" s="4"/>
      <c r="J89" s="4"/>
      <c r="K89" s="6" t="s">
        <v>1306</v>
      </c>
      <c r="L89" s="6" t="s">
        <v>29</v>
      </c>
      <c r="M89" s="6" t="s">
        <v>469</v>
      </c>
      <c r="N89" s="6" t="s">
        <v>86</v>
      </c>
      <c r="O89" s="6" t="s">
        <v>86</v>
      </c>
      <c r="Q89" s="8" t="s">
        <v>1307</v>
      </c>
      <c r="R89" s="87"/>
      <c r="S89" s="90"/>
    </row>
    <row r="90" spans="1:19" ht="15.75" customHeight="1" x14ac:dyDescent="0.25">
      <c r="C90" s="8"/>
      <c r="D90" s="77"/>
      <c r="E90" s="67"/>
      <c r="F90" s="67"/>
      <c r="G90" s="9"/>
      <c r="H90" s="9"/>
      <c r="I90" s="4"/>
      <c r="J90" s="4"/>
      <c r="Q90" s="8"/>
      <c r="R90" s="87"/>
      <c r="S90" s="90"/>
    </row>
    <row r="91" spans="1:19" ht="15.75" customHeight="1" x14ac:dyDescent="0.25">
      <c r="C91" s="8"/>
      <c r="D91" s="77"/>
      <c r="E91" s="67"/>
      <c r="F91" s="67"/>
      <c r="G91" s="9"/>
      <c r="H91" s="9"/>
      <c r="I91" s="4"/>
      <c r="J91" s="4"/>
      <c r="Q91" s="8"/>
      <c r="R91" s="87"/>
      <c r="S91" s="90"/>
    </row>
    <row r="92" spans="1:19" ht="15.75" customHeight="1" x14ac:dyDescent="0.25">
      <c r="C92" s="8"/>
      <c r="D92" s="77"/>
      <c r="E92" s="67"/>
      <c r="F92" s="67"/>
      <c r="G92" s="9"/>
      <c r="H92" s="9"/>
      <c r="I92" s="4"/>
      <c r="J92" s="4"/>
      <c r="Q92" s="8"/>
      <c r="R92" s="87"/>
      <c r="S92" s="90"/>
    </row>
    <row r="93" spans="1:19" ht="15.75" customHeight="1" x14ac:dyDescent="0.25">
      <c r="C93" s="8"/>
      <c r="D93" s="77"/>
      <c r="E93" s="67"/>
      <c r="F93" s="67"/>
      <c r="G93" s="9"/>
      <c r="H93" s="9"/>
      <c r="I93" s="4"/>
      <c r="J93" s="4"/>
      <c r="Q93" s="8"/>
      <c r="R93" s="87"/>
      <c r="S93" s="90"/>
    </row>
    <row r="94" spans="1:19" ht="15.75" customHeight="1" x14ac:dyDescent="0.25">
      <c r="C94" s="8"/>
      <c r="D94" s="77"/>
      <c r="E94" s="67"/>
      <c r="F94" s="67"/>
      <c r="G94" s="9"/>
      <c r="H94" s="9"/>
      <c r="I94" s="4"/>
      <c r="J94" s="4"/>
      <c r="Q94" s="8"/>
      <c r="R94" s="87"/>
      <c r="S94" s="90"/>
    </row>
    <row r="95" spans="1:19" ht="15.75" customHeight="1" x14ac:dyDescent="0.25">
      <c r="C95" s="8"/>
      <c r="D95" s="77"/>
      <c r="E95" s="67"/>
      <c r="F95" s="67"/>
      <c r="G95" s="9"/>
      <c r="H95" s="9"/>
      <c r="I95" s="4"/>
      <c r="J95" s="4"/>
      <c r="Q95" s="8"/>
      <c r="R95" s="87"/>
      <c r="S95" s="90"/>
    </row>
    <row r="96" spans="1:19" ht="15.75" customHeight="1" x14ac:dyDescent="0.25">
      <c r="C96" s="8"/>
      <c r="D96" s="77"/>
      <c r="E96" s="67"/>
      <c r="F96" s="67"/>
      <c r="G96" s="9"/>
      <c r="H96" s="9"/>
      <c r="I96" s="4"/>
      <c r="J96" s="4"/>
      <c r="Q96" s="8"/>
      <c r="R96" s="87"/>
      <c r="S96" s="90"/>
    </row>
    <row r="97" spans="3:19" ht="15.75" customHeight="1" x14ac:dyDescent="0.25">
      <c r="C97" s="8"/>
      <c r="D97" s="77"/>
      <c r="E97" s="67"/>
      <c r="F97" s="67"/>
      <c r="G97" s="9"/>
      <c r="H97" s="9"/>
      <c r="I97" s="4"/>
      <c r="J97" s="4"/>
      <c r="Q97" s="8"/>
      <c r="R97" s="87"/>
      <c r="S97" s="90"/>
    </row>
    <row r="98" spans="3:19" ht="15.75" customHeight="1" x14ac:dyDescent="0.25">
      <c r="C98" s="8"/>
      <c r="D98" s="77"/>
      <c r="E98" s="67"/>
      <c r="F98" s="67"/>
      <c r="G98" s="9"/>
      <c r="H98" s="9"/>
      <c r="I98" s="4"/>
      <c r="J98" s="4"/>
      <c r="Q98" s="8"/>
      <c r="R98" s="87"/>
      <c r="S98" s="90"/>
    </row>
    <row r="99" spans="3:19" ht="15.75" customHeight="1" x14ac:dyDescent="0.25">
      <c r="C99" s="8"/>
      <c r="D99" s="77"/>
      <c r="E99" s="67"/>
      <c r="F99" s="67"/>
      <c r="G99" s="9"/>
      <c r="H99" s="9"/>
      <c r="I99" s="4"/>
      <c r="J99" s="4"/>
      <c r="Q99" s="8"/>
      <c r="R99" s="87"/>
      <c r="S99" s="90"/>
    </row>
    <row r="100" spans="3:19" ht="15.75" customHeight="1" x14ac:dyDescent="0.25">
      <c r="C100" s="8"/>
      <c r="D100" s="77"/>
      <c r="E100" s="67"/>
      <c r="F100" s="67"/>
      <c r="G100" s="9"/>
      <c r="H100" s="9"/>
      <c r="I100" s="4"/>
      <c r="J100" s="4"/>
      <c r="Q100" s="8"/>
      <c r="R100" s="87"/>
      <c r="S100" s="90"/>
    </row>
    <row r="101" spans="3:19" ht="15.75" customHeight="1" x14ac:dyDescent="0.25">
      <c r="C101" s="8"/>
      <c r="D101" s="77"/>
      <c r="E101" s="67"/>
      <c r="F101" s="67"/>
      <c r="G101" s="9"/>
      <c r="H101" s="9"/>
      <c r="I101" s="4"/>
      <c r="J101" s="4"/>
      <c r="Q101" s="8"/>
      <c r="R101" s="87"/>
      <c r="S101" s="90"/>
    </row>
    <row r="102" spans="3:19" ht="15.75" customHeight="1" x14ac:dyDescent="0.25">
      <c r="C102" s="8"/>
      <c r="D102" s="77"/>
      <c r="E102" s="67"/>
      <c r="F102" s="67"/>
      <c r="G102" s="9"/>
      <c r="H102" s="9"/>
      <c r="I102" s="4"/>
      <c r="J102" s="4"/>
      <c r="Q102" s="8"/>
      <c r="R102" s="87"/>
      <c r="S102" s="90"/>
    </row>
    <row r="103" spans="3:19" ht="15.75" customHeight="1" x14ac:dyDescent="0.25">
      <c r="C103" s="8"/>
      <c r="D103" s="77"/>
      <c r="E103" s="67"/>
      <c r="F103" s="67"/>
      <c r="G103" s="9"/>
      <c r="H103" s="9"/>
      <c r="I103" s="4"/>
      <c r="J103" s="4"/>
      <c r="Q103" s="8"/>
      <c r="R103" s="87"/>
      <c r="S103" s="90"/>
    </row>
    <row r="104" spans="3:19" ht="15.75" customHeight="1" x14ac:dyDescent="0.25">
      <c r="C104" s="8"/>
      <c r="D104" s="77"/>
      <c r="E104" s="67"/>
      <c r="F104" s="67"/>
      <c r="G104" s="9"/>
      <c r="H104" s="9"/>
      <c r="I104" s="4"/>
      <c r="J104" s="4"/>
      <c r="Q104" s="8"/>
      <c r="R104" s="87"/>
      <c r="S104" s="90"/>
    </row>
    <row r="105" spans="3:19" ht="15.75" customHeight="1" x14ac:dyDescent="0.25">
      <c r="C105" s="8"/>
      <c r="D105" s="77"/>
      <c r="E105" s="67"/>
      <c r="F105" s="67"/>
      <c r="G105" s="9"/>
      <c r="H105" s="9"/>
      <c r="I105" s="4"/>
      <c r="J105" s="4"/>
      <c r="Q105" s="8"/>
      <c r="R105" s="87"/>
      <c r="S105" s="90"/>
    </row>
    <row r="106" spans="3:19" ht="15.75" customHeight="1" x14ac:dyDescent="0.25">
      <c r="C106" s="8"/>
      <c r="D106" s="77"/>
      <c r="E106" s="67"/>
      <c r="F106" s="67"/>
      <c r="G106" s="9"/>
      <c r="H106" s="9"/>
      <c r="I106" s="4"/>
      <c r="J106" s="4"/>
      <c r="Q106" s="8"/>
      <c r="R106" s="87"/>
      <c r="S106" s="90"/>
    </row>
    <row r="107" spans="3:19" ht="15.75" customHeight="1" x14ac:dyDescent="0.25">
      <c r="C107" s="8"/>
      <c r="D107" s="77"/>
      <c r="E107" s="67"/>
      <c r="F107" s="67"/>
      <c r="G107" s="9"/>
      <c r="H107" s="9"/>
      <c r="I107" s="4"/>
      <c r="J107" s="4"/>
      <c r="Q107" s="8"/>
      <c r="R107" s="87"/>
      <c r="S107" s="90"/>
    </row>
    <row r="108" spans="3:19" ht="15.75" customHeight="1" x14ac:dyDescent="0.25">
      <c r="C108" s="8"/>
      <c r="D108" s="77"/>
      <c r="E108" s="67"/>
      <c r="F108" s="67"/>
      <c r="G108" s="9"/>
      <c r="H108" s="9"/>
      <c r="I108" s="4"/>
      <c r="J108" s="4"/>
      <c r="Q108" s="8"/>
      <c r="R108" s="87"/>
      <c r="S108" s="90"/>
    </row>
    <row r="109" spans="3:19" ht="15.75" customHeight="1" x14ac:dyDescent="0.25">
      <c r="C109" s="8"/>
      <c r="D109" s="77"/>
      <c r="E109" s="67"/>
      <c r="F109" s="67"/>
      <c r="G109" s="9"/>
      <c r="H109" s="9"/>
      <c r="I109" s="4"/>
      <c r="J109" s="4"/>
      <c r="Q109" s="8"/>
      <c r="R109" s="87"/>
      <c r="S109" s="90"/>
    </row>
    <row r="110" spans="3:19" ht="15.75" customHeight="1" x14ac:dyDescent="0.25">
      <c r="C110" s="8"/>
      <c r="D110" s="77"/>
      <c r="E110" s="67"/>
      <c r="F110" s="67"/>
      <c r="G110" s="9"/>
      <c r="H110" s="9"/>
      <c r="I110" s="4"/>
      <c r="J110" s="4"/>
      <c r="Q110" s="8"/>
      <c r="R110" s="87"/>
      <c r="S110" s="90"/>
    </row>
    <row r="111" spans="3:19" ht="15.75" customHeight="1" x14ac:dyDescent="0.25">
      <c r="C111" s="8"/>
      <c r="D111" s="77"/>
      <c r="E111" s="67"/>
      <c r="F111" s="67"/>
      <c r="G111" s="9"/>
      <c r="H111" s="9"/>
      <c r="I111" s="4"/>
      <c r="J111" s="4"/>
      <c r="Q111" s="8"/>
      <c r="R111" s="87"/>
      <c r="S111" s="90"/>
    </row>
    <row r="112" spans="3:19" ht="15.75" customHeight="1" x14ac:dyDescent="0.25">
      <c r="C112" s="8"/>
      <c r="D112" s="77"/>
      <c r="E112" s="67"/>
      <c r="F112" s="67"/>
      <c r="G112" s="9"/>
      <c r="H112" s="9"/>
      <c r="I112" s="4"/>
      <c r="J112" s="4"/>
      <c r="Q112" s="8"/>
      <c r="R112" s="87"/>
      <c r="S112" s="90"/>
    </row>
    <row r="113" spans="3:19" ht="15.75" customHeight="1" x14ac:dyDescent="0.25">
      <c r="C113" s="8"/>
      <c r="D113" s="77"/>
      <c r="E113" s="67"/>
      <c r="F113" s="67"/>
      <c r="G113" s="9"/>
      <c r="H113" s="9"/>
      <c r="I113" s="4"/>
      <c r="J113" s="4"/>
      <c r="Q113" s="8"/>
      <c r="R113" s="87"/>
      <c r="S113" s="90"/>
    </row>
    <row r="114" spans="3:19" ht="15.75" customHeight="1" x14ac:dyDescent="0.25">
      <c r="C114" s="8"/>
      <c r="D114" s="77"/>
      <c r="E114" s="67"/>
      <c r="F114" s="67"/>
      <c r="G114" s="9"/>
      <c r="H114" s="9"/>
      <c r="I114" s="4"/>
      <c r="J114" s="4"/>
      <c r="Q114" s="8"/>
      <c r="R114" s="87"/>
      <c r="S114" s="90"/>
    </row>
    <row r="115" spans="3:19" ht="15.75" customHeight="1" x14ac:dyDescent="0.25">
      <c r="C115" s="8"/>
      <c r="D115" s="77"/>
      <c r="E115" s="67"/>
      <c r="F115" s="67"/>
      <c r="G115" s="9"/>
      <c r="H115" s="9"/>
      <c r="I115" s="4"/>
      <c r="J115" s="4"/>
      <c r="Q115" s="8"/>
      <c r="R115" s="87"/>
      <c r="S115" s="90"/>
    </row>
    <row r="116" spans="3:19" ht="15.75" customHeight="1" x14ac:dyDescent="0.25">
      <c r="C116" s="8"/>
      <c r="D116" s="77"/>
      <c r="E116" s="67"/>
      <c r="F116" s="67"/>
      <c r="G116" s="9"/>
      <c r="H116" s="9"/>
      <c r="I116" s="4"/>
      <c r="J116" s="4"/>
      <c r="Q116" s="8"/>
      <c r="R116" s="87"/>
      <c r="S116" s="90"/>
    </row>
    <row r="117" spans="3:19" ht="15.75" customHeight="1" x14ac:dyDescent="0.25">
      <c r="C117" s="8"/>
      <c r="D117" s="77"/>
      <c r="E117" s="67"/>
      <c r="F117" s="67"/>
      <c r="G117" s="9"/>
      <c r="H117" s="9"/>
      <c r="I117" s="4"/>
      <c r="J117" s="4"/>
      <c r="Q117" s="8"/>
      <c r="R117" s="87"/>
      <c r="S117" s="90"/>
    </row>
    <row r="118" spans="3:19" ht="15.75" customHeight="1" x14ac:dyDescent="0.25">
      <c r="C118" s="8"/>
      <c r="D118" s="77"/>
      <c r="E118" s="67"/>
      <c r="F118" s="67"/>
      <c r="G118" s="9"/>
      <c r="H118" s="9"/>
      <c r="I118" s="4"/>
      <c r="J118" s="4"/>
      <c r="Q118" s="8"/>
      <c r="R118" s="87"/>
      <c r="S118" s="90"/>
    </row>
    <row r="119" spans="3:19" ht="15.75" customHeight="1" x14ac:dyDescent="0.25">
      <c r="C119" s="8"/>
      <c r="D119" s="77"/>
      <c r="E119" s="67"/>
      <c r="F119" s="67"/>
      <c r="G119" s="9"/>
      <c r="H119" s="9"/>
      <c r="I119" s="4"/>
      <c r="J119" s="4"/>
      <c r="Q119" s="8"/>
      <c r="R119" s="87"/>
      <c r="S119" s="90"/>
    </row>
    <row r="120" spans="3:19" ht="15.75" customHeight="1" x14ac:dyDescent="0.25">
      <c r="C120" s="8"/>
      <c r="D120" s="77"/>
      <c r="E120" s="67"/>
      <c r="F120" s="67"/>
      <c r="G120" s="9"/>
      <c r="H120" s="9"/>
      <c r="I120" s="4"/>
      <c r="J120" s="4"/>
      <c r="Q120" s="8"/>
      <c r="R120" s="87"/>
      <c r="S120" s="90"/>
    </row>
    <row r="121" spans="3:19" ht="15.75" customHeight="1" x14ac:dyDescent="0.25">
      <c r="C121" s="8"/>
      <c r="D121" s="77"/>
      <c r="E121" s="67"/>
      <c r="F121" s="67"/>
      <c r="G121" s="9"/>
      <c r="H121" s="9"/>
      <c r="I121" s="4"/>
      <c r="J121" s="4"/>
      <c r="Q121" s="8"/>
      <c r="R121" s="87"/>
      <c r="S121" s="90"/>
    </row>
    <row r="122" spans="3:19" ht="15.75" customHeight="1" x14ac:dyDescent="0.25">
      <c r="C122" s="8"/>
      <c r="D122" s="77"/>
      <c r="E122" s="67"/>
      <c r="F122" s="67"/>
      <c r="G122" s="9"/>
      <c r="H122" s="9"/>
      <c r="I122" s="4"/>
      <c r="J122" s="4"/>
      <c r="Q122" s="8"/>
      <c r="R122" s="87"/>
      <c r="S122" s="90"/>
    </row>
    <row r="123" spans="3:19" ht="15.75" customHeight="1" x14ac:dyDescent="0.25">
      <c r="C123" s="8"/>
      <c r="D123" s="77"/>
      <c r="E123" s="67"/>
      <c r="F123" s="67"/>
      <c r="G123" s="9"/>
      <c r="H123" s="9"/>
      <c r="I123" s="4"/>
      <c r="J123" s="4"/>
      <c r="Q123" s="8"/>
      <c r="R123" s="87"/>
      <c r="S123" s="90"/>
    </row>
    <row r="124" spans="3:19" ht="15.75" customHeight="1" x14ac:dyDescent="0.25">
      <c r="C124" s="8"/>
      <c r="D124" s="77"/>
      <c r="E124" s="67"/>
      <c r="F124" s="67"/>
      <c r="G124" s="9"/>
      <c r="H124" s="9"/>
      <c r="I124" s="4"/>
      <c r="J124" s="4"/>
      <c r="Q124" s="8"/>
      <c r="R124" s="87"/>
      <c r="S124" s="90"/>
    </row>
    <row r="125" spans="3:19" ht="15.75" customHeight="1" x14ac:dyDescent="0.25">
      <c r="C125" s="8"/>
      <c r="D125" s="77"/>
      <c r="E125" s="67"/>
      <c r="F125" s="67"/>
      <c r="G125" s="9"/>
      <c r="H125" s="9"/>
      <c r="I125" s="4"/>
      <c r="J125" s="4"/>
      <c r="Q125" s="8"/>
      <c r="R125" s="87"/>
      <c r="S125" s="90"/>
    </row>
    <row r="126" spans="3:19" ht="15.75" customHeight="1" x14ac:dyDescent="0.25">
      <c r="C126" s="8"/>
      <c r="D126" s="77"/>
      <c r="E126" s="67"/>
      <c r="F126" s="67"/>
      <c r="G126" s="9"/>
      <c r="H126" s="9"/>
      <c r="I126" s="4"/>
      <c r="J126" s="4"/>
      <c r="Q126" s="8"/>
      <c r="R126" s="87"/>
      <c r="S126" s="90"/>
    </row>
    <row r="127" spans="3:19" ht="15.75" customHeight="1" x14ac:dyDescent="0.25">
      <c r="C127" s="8"/>
      <c r="D127" s="77"/>
      <c r="E127" s="67"/>
      <c r="F127" s="67"/>
      <c r="G127" s="9"/>
      <c r="H127" s="9"/>
      <c r="I127" s="4"/>
      <c r="J127" s="4"/>
      <c r="Q127" s="8"/>
      <c r="R127" s="87"/>
      <c r="S127" s="90"/>
    </row>
    <row r="128" spans="3:19" ht="15.75" customHeight="1" x14ac:dyDescent="0.25">
      <c r="C128" s="8"/>
      <c r="D128" s="77"/>
      <c r="E128" s="67"/>
      <c r="F128" s="67"/>
      <c r="G128" s="9"/>
      <c r="H128" s="9"/>
      <c r="I128" s="4"/>
      <c r="J128" s="4"/>
      <c r="Q128" s="8"/>
      <c r="R128" s="87"/>
      <c r="S128" s="90"/>
    </row>
    <row r="129" spans="3:19" ht="15.75" customHeight="1" x14ac:dyDescent="0.25">
      <c r="C129" s="8"/>
      <c r="D129" s="77"/>
      <c r="E129" s="67"/>
      <c r="F129" s="67"/>
      <c r="G129" s="9"/>
      <c r="H129" s="9"/>
      <c r="I129" s="4"/>
      <c r="J129" s="4"/>
      <c r="Q129" s="8"/>
      <c r="R129" s="87"/>
      <c r="S129" s="90"/>
    </row>
    <row r="130" spans="3:19" ht="15.75" customHeight="1" x14ac:dyDescent="0.25">
      <c r="C130" s="8"/>
      <c r="D130" s="77"/>
      <c r="E130" s="67"/>
      <c r="F130" s="67"/>
      <c r="G130" s="9"/>
      <c r="H130" s="9"/>
      <c r="I130" s="4"/>
      <c r="J130" s="4"/>
      <c r="Q130" s="8"/>
      <c r="R130" s="87"/>
      <c r="S130" s="90"/>
    </row>
    <row r="131" spans="3:19" ht="15.75" customHeight="1" x14ac:dyDescent="0.25">
      <c r="C131" s="8"/>
      <c r="D131" s="77"/>
      <c r="E131" s="67"/>
      <c r="F131" s="67"/>
      <c r="G131" s="9"/>
      <c r="H131" s="9"/>
      <c r="I131" s="4"/>
      <c r="J131" s="4"/>
      <c r="Q131" s="8"/>
      <c r="R131" s="87"/>
      <c r="S131" s="90"/>
    </row>
    <row r="132" spans="3:19" ht="15.75" customHeight="1" x14ac:dyDescent="0.25">
      <c r="C132" s="8"/>
      <c r="D132" s="77"/>
      <c r="E132" s="67"/>
      <c r="F132" s="67"/>
      <c r="G132" s="9"/>
      <c r="H132" s="9"/>
      <c r="I132" s="4"/>
      <c r="J132" s="4"/>
      <c r="Q132" s="8"/>
      <c r="R132" s="87"/>
      <c r="S132" s="90"/>
    </row>
    <row r="133" spans="3:19" ht="15.75" customHeight="1" x14ac:dyDescent="0.25">
      <c r="C133" s="8"/>
      <c r="D133" s="77"/>
      <c r="E133" s="67"/>
      <c r="F133" s="67"/>
      <c r="G133" s="9"/>
      <c r="H133" s="9"/>
      <c r="I133" s="4"/>
      <c r="J133" s="4"/>
      <c r="Q133" s="8"/>
      <c r="R133" s="87"/>
      <c r="S133" s="90"/>
    </row>
    <row r="134" spans="3:19" ht="15.75" customHeight="1" x14ac:dyDescent="0.25">
      <c r="C134" s="8"/>
      <c r="D134" s="77"/>
      <c r="E134" s="67"/>
      <c r="F134" s="67"/>
      <c r="G134" s="9"/>
      <c r="H134" s="9"/>
      <c r="I134" s="4"/>
      <c r="J134" s="4"/>
      <c r="Q134" s="8"/>
      <c r="R134" s="87"/>
      <c r="S134" s="90"/>
    </row>
    <row r="135" spans="3:19" ht="15.75" customHeight="1" x14ac:dyDescent="0.25">
      <c r="C135" s="8"/>
      <c r="D135" s="77"/>
      <c r="E135" s="67"/>
      <c r="F135" s="67"/>
      <c r="G135" s="9"/>
      <c r="H135" s="9"/>
      <c r="I135" s="4"/>
      <c r="J135" s="4"/>
      <c r="Q135" s="8"/>
      <c r="R135" s="87"/>
      <c r="S135" s="90"/>
    </row>
    <row r="136" spans="3:19" ht="15.75" customHeight="1" x14ac:dyDescent="0.25">
      <c r="C136" s="8"/>
      <c r="D136" s="77"/>
      <c r="E136" s="67"/>
      <c r="F136" s="67"/>
      <c r="G136" s="9"/>
      <c r="H136" s="9"/>
      <c r="I136" s="4"/>
      <c r="J136" s="4"/>
      <c r="Q136" s="8"/>
      <c r="R136" s="87"/>
      <c r="S136" s="90"/>
    </row>
    <row r="137" spans="3:19" ht="15.75" customHeight="1" x14ac:dyDescent="0.25">
      <c r="C137" s="8"/>
      <c r="D137" s="77"/>
      <c r="E137" s="67"/>
      <c r="F137" s="67"/>
      <c r="G137" s="9"/>
      <c r="H137" s="9"/>
      <c r="I137" s="4"/>
      <c r="J137" s="4"/>
      <c r="Q137" s="8"/>
      <c r="R137" s="87"/>
      <c r="S137" s="90"/>
    </row>
    <row r="138" spans="3:19" ht="15.75" customHeight="1" x14ac:dyDescent="0.25">
      <c r="C138" s="8"/>
      <c r="D138" s="77"/>
      <c r="E138" s="67"/>
      <c r="F138" s="67"/>
      <c r="G138" s="9"/>
      <c r="H138" s="9"/>
      <c r="I138" s="4"/>
      <c r="J138" s="4"/>
      <c r="Q138" s="8"/>
      <c r="R138" s="87"/>
      <c r="S138" s="90"/>
    </row>
    <row r="139" spans="3:19" ht="15.75" customHeight="1" x14ac:dyDescent="0.25">
      <c r="C139" s="8"/>
      <c r="D139" s="77"/>
      <c r="E139" s="67"/>
      <c r="F139" s="67"/>
      <c r="G139" s="9"/>
      <c r="H139" s="9"/>
      <c r="I139" s="4"/>
      <c r="J139" s="4"/>
      <c r="Q139" s="8"/>
      <c r="R139" s="87"/>
      <c r="S139" s="90"/>
    </row>
    <row r="140" spans="3:19" ht="15.75" customHeight="1" x14ac:dyDescent="0.25">
      <c r="C140" s="8"/>
      <c r="D140" s="77"/>
      <c r="E140" s="67"/>
      <c r="F140" s="67"/>
      <c r="G140" s="9"/>
      <c r="H140" s="9"/>
      <c r="I140" s="4"/>
      <c r="J140" s="4"/>
      <c r="Q140" s="8"/>
      <c r="R140" s="87"/>
      <c r="S140" s="90"/>
    </row>
    <row r="141" spans="3:19" ht="15.75" customHeight="1" x14ac:dyDescent="0.25">
      <c r="C141" s="8"/>
      <c r="D141" s="77"/>
      <c r="E141" s="67"/>
      <c r="F141" s="67"/>
      <c r="G141" s="9"/>
      <c r="H141" s="9"/>
      <c r="I141" s="4"/>
      <c r="J141" s="4"/>
      <c r="Q141" s="8"/>
      <c r="R141" s="87"/>
      <c r="S141" s="90"/>
    </row>
    <row r="142" spans="3:19" ht="15.75" customHeight="1" x14ac:dyDescent="0.25">
      <c r="C142" s="8"/>
      <c r="D142" s="77"/>
      <c r="E142" s="67"/>
      <c r="F142" s="67"/>
      <c r="G142" s="9"/>
      <c r="H142" s="9"/>
      <c r="I142" s="4"/>
      <c r="J142" s="4"/>
      <c r="Q142" s="8"/>
      <c r="R142" s="87"/>
      <c r="S142" s="90"/>
    </row>
    <row r="143" spans="3:19" ht="15.75" customHeight="1" x14ac:dyDescent="0.25">
      <c r="C143" s="8"/>
      <c r="D143" s="77"/>
      <c r="E143" s="67"/>
      <c r="F143" s="67"/>
      <c r="G143" s="9"/>
      <c r="H143" s="9"/>
      <c r="I143" s="4"/>
      <c r="J143" s="4"/>
      <c r="Q143" s="8"/>
      <c r="R143" s="87"/>
      <c r="S143" s="90"/>
    </row>
    <row r="144" spans="3:19" ht="15.75" customHeight="1" x14ac:dyDescent="0.25">
      <c r="C144" s="8"/>
      <c r="D144" s="77"/>
      <c r="E144" s="67"/>
      <c r="F144" s="67"/>
      <c r="G144" s="9"/>
      <c r="H144" s="9"/>
      <c r="I144" s="4"/>
      <c r="J144" s="4"/>
      <c r="Q144" s="8"/>
      <c r="R144" s="87"/>
      <c r="S144" s="90"/>
    </row>
    <row r="145" spans="3:19" ht="15.75" customHeight="1" x14ac:dyDescent="0.25">
      <c r="C145" s="8"/>
      <c r="D145" s="77"/>
      <c r="E145" s="67"/>
      <c r="F145" s="67"/>
      <c r="G145" s="9"/>
      <c r="H145" s="9"/>
      <c r="I145" s="4"/>
      <c r="J145" s="4"/>
      <c r="Q145" s="8"/>
      <c r="R145" s="87"/>
      <c r="S145" s="90"/>
    </row>
    <row r="146" spans="3:19" ht="15.75" customHeight="1" x14ac:dyDescent="0.25">
      <c r="C146" s="8"/>
      <c r="D146" s="77"/>
      <c r="E146" s="67"/>
      <c r="F146" s="67"/>
      <c r="G146" s="9"/>
      <c r="H146" s="9"/>
      <c r="I146" s="4"/>
      <c r="J146" s="4"/>
      <c r="Q146" s="8"/>
      <c r="R146" s="87"/>
      <c r="S146" s="90"/>
    </row>
    <row r="147" spans="3:19" ht="15.75" customHeight="1" x14ac:dyDescent="0.25">
      <c r="C147" s="8"/>
      <c r="D147" s="77"/>
      <c r="E147" s="67"/>
      <c r="F147" s="67"/>
      <c r="G147" s="9"/>
      <c r="H147" s="9"/>
      <c r="I147" s="4"/>
      <c r="J147" s="4"/>
      <c r="Q147" s="8"/>
      <c r="R147" s="87"/>
      <c r="S147" s="90"/>
    </row>
    <row r="148" spans="3:19" ht="15.75" customHeight="1" x14ac:dyDescent="0.25">
      <c r="C148" s="8"/>
      <c r="D148" s="77"/>
      <c r="E148" s="67"/>
      <c r="F148" s="67"/>
      <c r="G148" s="9"/>
      <c r="H148" s="9"/>
      <c r="I148" s="4"/>
      <c r="J148" s="4"/>
      <c r="Q148" s="8"/>
      <c r="R148" s="87"/>
      <c r="S148" s="90"/>
    </row>
    <row r="149" spans="3:19" ht="15.75" customHeight="1" x14ac:dyDescent="0.25">
      <c r="C149" s="8"/>
      <c r="D149" s="77"/>
      <c r="E149" s="67"/>
      <c r="F149" s="67"/>
      <c r="G149" s="9"/>
      <c r="H149" s="9"/>
      <c r="I149" s="4"/>
      <c r="J149" s="4"/>
      <c r="Q149" s="8"/>
      <c r="R149" s="87"/>
      <c r="S149" s="90"/>
    </row>
    <row r="150" spans="3:19" ht="15.75" customHeight="1" x14ac:dyDescent="0.25">
      <c r="C150" s="8"/>
      <c r="D150" s="77"/>
      <c r="E150" s="67"/>
      <c r="F150" s="67"/>
      <c r="G150" s="9"/>
      <c r="H150" s="9"/>
      <c r="I150" s="4"/>
      <c r="J150" s="4"/>
      <c r="Q150" s="8"/>
      <c r="R150" s="87"/>
      <c r="S150" s="90"/>
    </row>
    <row r="151" spans="3:19" ht="15.75" customHeight="1" x14ac:dyDescent="0.25">
      <c r="C151" s="8"/>
      <c r="D151" s="77"/>
      <c r="E151" s="67"/>
      <c r="F151" s="67"/>
      <c r="G151" s="9"/>
      <c r="H151" s="9"/>
      <c r="I151" s="4"/>
      <c r="J151" s="4"/>
      <c r="Q151" s="8"/>
      <c r="R151" s="87"/>
      <c r="S151" s="90"/>
    </row>
    <row r="152" spans="3:19" ht="15.75" customHeight="1" x14ac:dyDescent="0.25">
      <c r="C152" s="8"/>
      <c r="D152" s="77"/>
      <c r="E152" s="67"/>
      <c r="F152" s="67"/>
      <c r="G152" s="9"/>
      <c r="H152" s="9"/>
      <c r="I152" s="4"/>
      <c r="J152" s="4"/>
      <c r="Q152" s="8"/>
      <c r="R152" s="87"/>
      <c r="S152" s="90"/>
    </row>
    <row r="153" spans="3:19" ht="15.75" customHeight="1" x14ac:dyDescent="0.25">
      <c r="C153" s="8"/>
      <c r="D153" s="77"/>
      <c r="E153" s="67"/>
      <c r="F153" s="67"/>
      <c r="G153" s="9"/>
      <c r="H153" s="9"/>
      <c r="I153" s="4"/>
      <c r="J153" s="4"/>
      <c r="Q153" s="8"/>
      <c r="R153" s="87"/>
      <c r="S153" s="90"/>
    </row>
    <row r="154" spans="3:19" ht="15.75" customHeight="1" x14ac:dyDescent="0.25">
      <c r="C154" s="8"/>
      <c r="D154" s="77"/>
      <c r="E154" s="67"/>
      <c r="F154" s="67"/>
      <c r="G154" s="9"/>
      <c r="H154" s="9"/>
      <c r="I154" s="4"/>
      <c r="J154" s="4"/>
      <c r="Q154" s="8"/>
      <c r="R154" s="87"/>
      <c r="S154" s="90"/>
    </row>
    <row r="155" spans="3:19" ht="15.75" customHeight="1" x14ac:dyDescent="0.25">
      <c r="C155" s="8"/>
      <c r="D155" s="77"/>
      <c r="E155" s="67"/>
      <c r="F155" s="67"/>
      <c r="G155" s="9"/>
      <c r="H155" s="9"/>
      <c r="I155" s="4"/>
      <c r="J155" s="4"/>
      <c r="Q155" s="8"/>
      <c r="R155" s="87"/>
      <c r="S155" s="90"/>
    </row>
    <row r="156" spans="3:19" ht="15.75" customHeight="1" x14ac:dyDescent="0.25">
      <c r="C156" s="8"/>
      <c r="D156" s="77"/>
      <c r="E156" s="67"/>
      <c r="F156" s="67"/>
      <c r="G156" s="9"/>
      <c r="H156" s="9"/>
      <c r="I156" s="4"/>
      <c r="J156" s="4"/>
      <c r="Q156" s="8"/>
      <c r="R156" s="87"/>
      <c r="S156" s="90"/>
    </row>
    <row r="157" spans="3:19" ht="15.75" customHeight="1" x14ac:dyDescent="0.25">
      <c r="C157" s="8"/>
      <c r="D157" s="77"/>
      <c r="E157" s="67"/>
      <c r="F157" s="67"/>
      <c r="G157" s="9"/>
      <c r="H157" s="9"/>
      <c r="I157" s="4"/>
      <c r="J157" s="4"/>
      <c r="Q157" s="8"/>
      <c r="R157" s="87"/>
      <c r="S157" s="90"/>
    </row>
    <row r="158" spans="3:19" ht="15.75" customHeight="1" x14ac:dyDescent="0.25">
      <c r="C158" s="8"/>
      <c r="D158" s="77"/>
      <c r="E158" s="67"/>
      <c r="F158" s="67"/>
      <c r="G158" s="9"/>
      <c r="H158" s="9"/>
      <c r="I158" s="4"/>
      <c r="J158" s="4"/>
      <c r="Q158" s="8"/>
      <c r="R158" s="87"/>
      <c r="S158" s="90"/>
    </row>
    <row r="159" spans="3:19" ht="15.75" customHeight="1" x14ac:dyDescent="0.25">
      <c r="C159" s="8"/>
      <c r="D159" s="77"/>
      <c r="E159" s="67"/>
      <c r="F159" s="67"/>
      <c r="G159" s="9"/>
      <c r="H159" s="9"/>
      <c r="I159" s="4"/>
      <c r="J159" s="4"/>
      <c r="Q159" s="8"/>
      <c r="R159" s="87"/>
      <c r="S159" s="90"/>
    </row>
    <row r="160" spans="3:19" ht="15.75" customHeight="1" x14ac:dyDescent="0.25">
      <c r="C160" s="8"/>
      <c r="D160" s="77"/>
      <c r="E160" s="67"/>
      <c r="F160" s="67"/>
      <c r="G160" s="9"/>
      <c r="H160" s="9"/>
      <c r="I160" s="4"/>
      <c r="J160" s="4"/>
      <c r="Q160" s="8"/>
      <c r="R160" s="87"/>
      <c r="S160" s="90"/>
    </row>
    <row r="161" spans="3:19" ht="15.75" customHeight="1" x14ac:dyDescent="0.25">
      <c r="C161" s="8"/>
      <c r="D161" s="77"/>
      <c r="E161" s="67"/>
      <c r="F161" s="67"/>
      <c r="G161" s="9"/>
      <c r="H161" s="9"/>
      <c r="I161" s="4"/>
      <c r="J161" s="4"/>
      <c r="Q161" s="8"/>
      <c r="R161" s="87"/>
      <c r="S161" s="90"/>
    </row>
    <row r="162" spans="3:19" ht="15.75" customHeight="1" x14ac:dyDescent="0.25">
      <c r="C162" s="8"/>
      <c r="D162" s="77"/>
      <c r="E162" s="67"/>
      <c r="F162" s="67"/>
      <c r="G162" s="9"/>
      <c r="H162" s="9"/>
      <c r="I162" s="4"/>
      <c r="J162" s="4"/>
      <c r="Q162" s="8"/>
      <c r="R162" s="87"/>
      <c r="S162" s="90"/>
    </row>
    <row r="163" spans="3:19" ht="15.75" customHeight="1" x14ac:dyDescent="0.25">
      <c r="C163" s="8"/>
      <c r="D163" s="77"/>
      <c r="E163" s="67"/>
      <c r="F163" s="67"/>
      <c r="G163" s="9"/>
      <c r="H163" s="9"/>
      <c r="I163" s="4"/>
      <c r="J163" s="4"/>
      <c r="Q163" s="8"/>
      <c r="R163" s="87"/>
      <c r="S163" s="90"/>
    </row>
    <row r="164" spans="3:19" ht="15.75" customHeight="1" x14ac:dyDescent="0.25">
      <c r="C164" s="8"/>
      <c r="D164" s="77"/>
      <c r="E164" s="67"/>
      <c r="F164" s="67"/>
      <c r="G164" s="9"/>
      <c r="H164" s="9"/>
      <c r="I164" s="4"/>
      <c r="J164" s="4"/>
      <c r="Q164" s="8"/>
      <c r="R164" s="87"/>
      <c r="S164" s="90"/>
    </row>
    <row r="165" spans="3:19" ht="15.75" customHeight="1" x14ac:dyDescent="0.25">
      <c r="C165" s="8"/>
      <c r="D165" s="77"/>
      <c r="E165" s="67"/>
      <c r="F165" s="67"/>
      <c r="G165" s="9"/>
      <c r="H165" s="9"/>
      <c r="I165" s="4"/>
      <c r="J165" s="4"/>
      <c r="Q165" s="8"/>
      <c r="R165" s="87"/>
      <c r="S165" s="90"/>
    </row>
    <row r="166" spans="3:19" ht="15.75" customHeight="1" x14ac:dyDescent="0.25">
      <c r="C166" s="8"/>
      <c r="D166" s="77"/>
      <c r="E166" s="67"/>
      <c r="F166" s="67"/>
      <c r="G166" s="9"/>
      <c r="H166" s="9"/>
      <c r="I166" s="4"/>
      <c r="J166" s="4"/>
      <c r="Q166" s="8"/>
      <c r="R166" s="87"/>
      <c r="S166" s="90"/>
    </row>
    <row r="167" spans="3:19" ht="15.75" customHeight="1" x14ac:dyDescent="0.25">
      <c r="C167" s="8"/>
      <c r="D167" s="77"/>
      <c r="E167" s="67"/>
      <c r="F167" s="67"/>
      <c r="G167" s="9"/>
      <c r="H167" s="9"/>
      <c r="I167" s="4"/>
      <c r="J167" s="4"/>
      <c r="Q167" s="8"/>
      <c r="R167" s="87"/>
      <c r="S167" s="90"/>
    </row>
    <row r="168" spans="3:19" ht="15.75" customHeight="1" x14ac:dyDescent="0.25">
      <c r="C168" s="8"/>
      <c r="D168" s="77"/>
      <c r="E168" s="67"/>
      <c r="F168" s="67"/>
      <c r="G168" s="9"/>
      <c r="H168" s="9"/>
      <c r="I168" s="4"/>
      <c r="J168" s="4"/>
      <c r="Q168" s="8"/>
      <c r="R168" s="87"/>
      <c r="S168" s="90"/>
    </row>
    <row r="169" spans="3:19" ht="15.75" customHeight="1" x14ac:dyDescent="0.25">
      <c r="C169" s="8"/>
      <c r="D169" s="77"/>
      <c r="E169" s="67"/>
      <c r="F169" s="67"/>
      <c r="G169" s="9"/>
      <c r="H169" s="9"/>
      <c r="I169" s="4"/>
      <c r="J169" s="4"/>
      <c r="Q169" s="8"/>
      <c r="R169" s="87"/>
      <c r="S169" s="90"/>
    </row>
    <row r="170" spans="3:19" ht="15.75" customHeight="1" x14ac:dyDescent="0.25">
      <c r="C170" s="8"/>
      <c r="D170" s="77"/>
      <c r="E170" s="67"/>
      <c r="F170" s="67"/>
      <c r="G170" s="9"/>
      <c r="H170" s="9"/>
      <c r="I170" s="4"/>
      <c r="J170" s="4"/>
      <c r="Q170" s="8"/>
      <c r="R170" s="87"/>
      <c r="S170" s="90"/>
    </row>
    <row r="171" spans="3:19" ht="15.75" customHeight="1" x14ac:dyDescent="0.25">
      <c r="C171" s="8"/>
      <c r="D171" s="77"/>
      <c r="E171" s="67"/>
      <c r="F171" s="67"/>
      <c r="G171" s="9"/>
      <c r="H171" s="9"/>
      <c r="I171" s="4"/>
      <c r="J171" s="4"/>
      <c r="Q171" s="8"/>
      <c r="R171" s="87"/>
      <c r="S171" s="90"/>
    </row>
    <row r="172" spans="3:19" ht="15.75" customHeight="1" x14ac:dyDescent="0.25">
      <c r="C172" s="8"/>
      <c r="D172" s="77"/>
      <c r="E172" s="67"/>
      <c r="F172" s="67"/>
      <c r="G172" s="9"/>
      <c r="H172" s="9"/>
      <c r="I172" s="4"/>
      <c r="J172" s="4"/>
      <c r="Q172" s="8"/>
      <c r="R172" s="87"/>
      <c r="S172" s="90"/>
    </row>
    <row r="173" spans="3:19" ht="15.75" customHeight="1" x14ac:dyDescent="0.25">
      <c r="C173" s="8"/>
      <c r="D173" s="77"/>
      <c r="E173" s="67"/>
      <c r="F173" s="67"/>
      <c r="G173" s="9"/>
      <c r="H173" s="9"/>
      <c r="I173" s="4"/>
      <c r="J173" s="4"/>
      <c r="Q173" s="8"/>
      <c r="R173" s="87"/>
      <c r="S173" s="90"/>
    </row>
    <row r="174" spans="3:19" ht="15.75" customHeight="1" x14ac:dyDescent="0.25">
      <c r="C174" s="8"/>
      <c r="D174" s="77"/>
      <c r="E174" s="67"/>
      <c r="F174" s="67"/>
      <c r="G174" s="9"/>
      <c r="H174" s="9"/>
      <c r="I174" s="4"/>
      <c r="J174" s="4"/>
      <c r="Q174" s="8"/>
      <c r="R174" s="87"/>
      <c r="S174" s="90"/>
    </row>
    <row r="175" spans="3:19" ht="15.75" customHeight="1" x14ac:dyDescent="0.25">
      <c r="C175" s="8"/>
      <c r="D175" s="77"/>
      <c r="E175" s="67"/>
      <c r="F175" s="67"/>
      <c r="G175" s="9"/>
      <c r="H175" s="9"/>
      <c r="I175" s="4"/>
      <c r="J175" s="4"/>
      <c r="Q175" s="8"/>
      <c r="R175" s="87"/>
      <c r="S175" s="90"/>
    </row>
    <row r="176" spans="3:19" ht="15.75" customHeight="1" x14ac:dyDescent="0.25">
      <c r="C176" s="8"/>
      <c r="D176" s="77"/>
      <c r="E176" s="67"/>
      <c r="F176" s="67"/>
      <c r="G176" s="9"/>
      <c r="H176" s="9"/>
      <c r="I176" s="4"/>
      <c r="J176" s="4"/>
      <c r="Q176" s="8"/>
      <c r="R176" s="87"/>
      <c r="S176" s="90"/>
    </row>
    <row r="177" spans="3:19" ht="15.75" customHeight="1" x14ac:dyDescent="0.25">
      <c r="C177" s="8"/>
      <c r="D177" s="77"/>
      <c r="E177" s="67"/>
      <c r="F177" s="67"/>
      <c r="G177" s="9"/>
      <c r="H177" s="9"/>
      <c r="I177" s="4"/>
      <c r="J177" s="4"/>
      <c r="Q177" s="8"/>
      <c r="R177" s="87"/>
      <c r="S177" s="90"/>
    </row>
    <row r="178" spans="3:19" ht="15.75" customHeight="1" x14ac:dyDescent="0.25">
      <c r="C178" s="8"/>
      <c r="D178" s="77"/>
      <c r="E178" s="67"/>
      <c r="F178" s="67"/>
      <c r="G178" s="9"/>
      <c r="H178" s="9"/>
      <c r="I178" s="4"/>
      <c r="J178" s="4"/>
      <c r="Q178" s="8"/>
      <c r="R178" s="87"/>
      <c r="S178" s="90"/>
    </row>
    <row r="179" spans="3:19" ht="15.75" customHeight="1" x14ac:dyDescent="0.25">
      <c r="C179" s="8"/>
      <c r="D179" s="77"/>
      <c r="E179" s="67"/>
      <c r="F179" s="67"/>
      <c r="G179" s="9"/>
      <c r="H179" s="9"/>
      <c r="I179" s="4"/>
      <c r="J179" s="4"/>
      <c r="Q179" s="8"/>
      <c r="R179" s="87"/>
      <c r="S179" s="90"/>
    </row>
    <row r="180" spans="3:19" ht="15.75" customHeight="1" x14ac:dyDescent="0.25">
      <c r="C180" s="8"/>
      <c r="D180" s="77"/>
      <c r="E180" s="67"/>
      <c r="F180" s="67"/>
      <c r="G180" s="9"/>
      <c r="H180" s="9"/>
      <c r="I180" s="4"/>
      <c r="J180" s="4"/>
      <c r="Q180" s="8"/>
      <c r="R180" s="87"/>
      <c r="S180" s="90"/>
    </row>
    <row r="181" spans="3:19" ht="15.75" customHeight="1" x14ac:dyDescent="0.25">
      <c r="C181" s="8"/>
      <c r="D181" s="77"/>
      <c r="E181" s="67"/>
      <c r="F181" s="67"/>
      <c r="G181" s="9"/>
      <c r="H181" s="9"/>
      <c r="I181" s="4"/>
      <c r="J181" s="4"/>
      <c r="Q181" s="8"/>
      <c r="R181" s="87"/>
      <c r="S181" s="90"/>
    </row>
    <row r="182" spans="3:19" ht="15.75" customHeight="1" x14ac:dyDescent="0.25">
      <c r="C182" s="8"/>
      <c r="D182" s="77"/>
      <c r="E182" s="67"/>
      <c r="F182" s="67"/>
      <c r="G182" s="9"/>
      <c r="H182" s="9"/>
      <c r="I182" s="4"/>
      <c r="J182" s="4"/>
      <c r="Q182" s="8"/>
      <c r="R182" s="87"/>
      <c r="S182" s="90"/>
    </row>
    <row r="183" spans="3:19" ht="15.75" customHeight="1" x14ac:dyDescent="0.25">
      <c r="C183" s="8"/>
      <c r="D183" s="77"/>
      <c r="E183" s="67"/>
      <c r="F183" s="67"/>
      <c r="G183" s="9"/>
      <c r="H183" s="9"/>
      <c r="I183" s="4"/>
      <c r="J183" s="4"/>
      <c r="Q183" s="8"/>
      <c r="R183" s="87"/>
      <c r="S183" s="90"/>
    </row>
    <row r="184" spans="3:19" ht="15.75" customHeight="1" x14ac:dyDescent="0.25">
      <c r="C184" s="8"/>
      <c r="D184" s="77"/>
      <c r="E184" s="67"/>
      <c r="F184" s="67"/>
      <c r="G184" s="9"/>
      <c r="H184" s="9"/>
      <c r="I184" s="4"/>
      <c r="J184" s="4"/>
      <c r="Q184" s="8"/>
      <c r="R184" s="87"/>
      <c r="S184" s="90"/>
    </row>
    <row r="185" spans="3:19" ht="15.75" customHeight="1" x14ac:dyDescent="0.25">
      <c r="C185" s="8"/>
      <c r="D185" s="77"/>
      <c r="E185" s="67"/>
      <c r="F185" s="67"/>
      <c r="G185" s="9"/>
      <c r="H185" s="9"/>
      <c r="I185" s="4"/>
      <c r="J185" s="4"/>
      <c r="Q185" s="8"/>
      <c r="R185" s="87"/>
      <c r="S185" s="90"/>
    </row>
    <row r="186" spans="3:19" ht="15.75" customHeight="1" x14ac:dyDescent="0.25">
      <c r="C186" s="8"/>
      <c r="D186" s="77"/>
      <c r="E186" s="67"/>
      <c r="F186" s="67"/>
      <c r="G186" s="9"/>
      <c r="H186" s="9"/>
      <c r="I186" s="4"/>
      <c r="J186" s="4"/>
      <c r="Q186" s="8"/>
      <c r="R186" s="87"/>
      <c r="S186" s="90"/>
    </row>
    <row r="187" spans="3:19" ht="15.75" customHeight="1" x14ac:dyDescent="0.25">
      <c r="C187" s="8"/>
      <c r="D187" s="77"/>
      <c r="E187" s="67"/>
      <c r="F187" s="67"/>
      <c r="G187" s="9"/>
      <c r="H187" s="9"/>
      <c r="I187" s="4"/>
      <c r="J187" s="4"/>
      <c r="Q187" s="8"/>
      <c r="R187" s="87"/>
      <c r="S187" s="90"/>
    </row>
    <row r="188" spans="3:19" ht="15.75" customHeight="1" x14ac:dyDescent="0.25">
      <c r="C188" s="8"/>
      <c r="D188" s="77"/>
      <c r="E188" s="67"/>
      <c r="F188" s="67"/>
      <c r="G188" s="9"/>
      <c r="H188" s="9"/>
      <c r="I188" s="4"/>
      <c r="J188" s="4"/>
      <c r="Q188" s="8"/>
      <c r="R188" s="87"/>
      <c r="S188" s="90"/>
    </row>
    <row r="189" spans="3:19" ht="15.75" customHeight="1" x14ac:dyDescent="0.25">
      <c r="C189" s="8"/>
      <c r="D189" s="77"/>
      <c r="E189" s="67"/>
      <c r="F189" s="67"/>
      <c r="G189" s="9"/>
      <c r="H189" s="9"/>
      <c r="I189" s="4"/>
      <c r="J189" s="4"/>
      <c r="Q189" s="8"/>
      <c r="R189" s="87"/>
      <c r="S189" s="90"/>
    </row>
    <row r="190" spans="3:19" ht="15.75" customHeight="1" x14ac:dyDescent="0.25">
      <c r="C190" s="8"/>
      <c r="D190" s="77"/>
      <c r="E190" s="67"/>
      <c r="F190" s="67"/>
      <c r="G190" s="9"/>
      <c r="H190" s="9"/>
      <c r="I190" s="4"/>
      <c r="J190" s="4"/>
      <c r="Q190" s="8"/>
      <c r="R190" s="87"/>
      <c r="S190" s="90"/>
    </row>
    <row r="191" spans="3:19" ht="15.75" customHeight="1" x14ac:dyDescent="0.25">
      <c r="C191" s="8"/>
      <c r="D191" s="77"/>
      <c r="E191" s="67"/>
      <c r="F191" s="67"/>
      <c r="G191" s="9"/>
      <c r="H191" s="9"/>
      <c r="I191" s="4"/>
      <c r="J191" s="4"/>
      <c r="Q191" s="8"/>
      <c r="R191" s="87"/>
      <c r="S191" s="90"/>
    </row>
    <row r="192" spans="3:19" ht="15.75" customHeight="1" x14ac:dyDescent="0.25">
      <c r="C192" s="8"/>
      <c r="D192" s="77"/>
      <c r="E192" s="67"/>
      <c r="F192" s="67"/>
      <c r="G192" s="9"/>
      <c r="H192" s="9"/>
      <c r="I192" s="4"/>
      <c r="J192" s="4"/>
      <c r="Q192" s="8"/>
      <c r="R192" s="87"/>
      <c r="S192" s="90"/>
    </row>
    <row r="193" spans="3:19" ht="15.75" customHeight="1" x14ac:dyDescent="0.25">
      <c r="C193" s="8"/>
      <c r="D193" s="77"/>
      <c r="E193" s="67"/>
      <c r="F193" s="67"/>
      <c r="G193" s="9"/>
      <c r="H193" s="9"/>
      <c r="I193" s="4"/>
      <c r="J193" s="4"/>
      <c r="Q193" s="8"/>
      <c r="R193" s="87"/>
      <c r="S193" s="90"/>
    </row>
    <row r="194" spans="3:19" ht="15.75" customHeight="1" x14ac:dyDescent="0.25">
      <c r="C194" s="8"/>
      <c r="D194" s="77"/>
      <c r="E194" s="67"/>
      <c r="F194" s="67"/>
      <c r="G194" s="9"/>
      <c r="H194" s="9"/>
      <c r="I194" s="4"/>
      <c r="J194" s="4"/>
      <c r="Q194" s="8"/>
      <c r="R194" s="87"/>
      <c r="S194" s="90"/>
    </row>
    <row r="195" spans="3:19" ht="15.75" customHeight="1" x14ac:dyDescent="0.25">
      <c r="C195" s="8"/>
      <c r="D195" s="77"/>
      <c r="E195" s="67"/>
      <c r="F195" s="67"/>
      <c r="G195" s="9"/>
      <c r="H195" s="9"/>
      <c r="I195" s="4"/>
      <c r="J195" s="4"/>
      <c r="Q195" s="8"/>
      <c r="R195" s="87"/>
      <c r="S195" s="90"/>
    </row>
    <row r="196" spans="3:19" ht="15.75" customHeight="1" x14ac:dyDescent="0.25">
      <c r="C196" s="8"/>
      <c r="D196" s="77"/>
      <c r="E196" s="67"/>
      <c r="F196" s="67"/>
      <c r="G196" s="9"/>
      <c r="H196" s="9"/>
      <c r="I196" s="4"/>
      <c r="J196" s="4"/>
      <c r="Q196" s="8"/>
      <c r="R196" s="87"/>
      <c r="S196" s="90"/>
    </row>
    <row r="197" spans="3:19" ht="15.75" customHeight="1" x14ac:dyDescent="0.25">
      <c r="C197" s="8"/>
      <c r="D197" s="77"/>
      <c r="E197" s="67"/>
      <c r="F197" s="67"/>
      <c r="G197" s="9"/>
      <c r="H197" s="9"/>
      <c r="I197" s="4"/>
      <c r="J197" s="4"/>
      <c r="Q197" s="8"/>
      <c r="R197" s="87"/>
      <c r="S197" s="90"/>
    </row>
    <row r="198" spans="3:19" ht="15.75" customHeight="1" x14ac:dyDescent="0.25">
      <c r="C198" s="8"/>
      <c r="D198" s="77"/>
      <c r="E198" s="67"/>
      <c r="F198" s="67"/>
      <c r="G198" s="9"/>
      <c r="H198" s="9"/>
      <c r="I198" s="4"/>
      <c r="J198" s="4"/>
      <c r="Q198" s="8"/>
      <c r="R198" s="87"/>
      <c r="S198" s="90"/>
    </row>
    <row r="199" spans="3:19" ht="15.75" customHeight="1" x14ac:dyDescent="0.25">
      <c r="C199" s="8"/>
      <c r="D199" s="77"/>
      <c r="E199" s="67"/>
      <c r="F199" s="67"/>
      <c r="G199" s="9"/>
      <c r="H199" s="9"/>
      <c r="I199" s="4"/>
      <c r="J199" s="4"/>
      <c r="Q199" s="8"/>
      <c r="R199" s="87"/>
      <c r="S199" s="90"/>
    </row>
    <row r="200" spans="3:19" ht="15.75" customHeight="1" x14ac:dyDescent="0.25">
      <c r="C200" s="8"/>
      <c r="D200" s="77"/>
      <c r="E200" s="67"/>
      <c r="F200" s="67"/>
      <c r="G200" s="9"/>
      <c r="H200" s="9"/>
      <c r="I200" s="4"/>
      <c r="J200" s="4"/>
      <c r="Q200" s="8"/>
      <c r="R200" s="87"/>
      <c r="S200" s="90"/>
    </row>
    <row r="201" spans="3:19" ht="15.75" customHeight="1" x14ac:dyDescent="0.25">
      <c r="C201" s="8"/>
      <c r="D201" s="77"/>
      <c r="E201" s="67"/>
      <c r="F201" s="67"/>
      <c r="G201" s="9"/>
      <c r="H201" s="9"/>
      <c r="I201" s="4"/>
      <c r="J201" s="4"/>
      <c r="Q201" s="8"/>
      <c r="R201" s="87"/>
      <c r="S201" s="90"/>
    </row>
    <row r="202" spans="3:19" ht="15.75" customHeight="1" x14ac:dyDescent="0.25">
      <c r="C202" s="8"/>
      <c r="D202" s="77"/>
      <c r="E202" s="67"/>
      <c r="F202" s="67"/>
      <c r="G202" s="9"/>
      <c r="H202" s="9"/>
      <c r="I202" s="4"/>
      <c r="J202" s="4"/>
      <c r="Q202" s="8"/>
      <c r="R202" s="87"/>
      <c r="S202" s="90"/>
    </row>
    <row r="203" spans="3:19" ht="15.75" customHeight="1" x14ac:dyDescent="0.25">
      <c r="C203" s="8"/>
      <c r="D203" s="77"/>
      <c r="E203" s="67"/>
      <c r="F203" s="67"/>
      <c r="G203" s="9"/>
      <c r="H203" s="9"/>
      <c r="I203" s="4"/>
      <c r="J203" s="4"/>
      <c r="Q203" s="8"/>
      <c r="R203" s="87"/>
      <c r="S203" s="90"/>
    </row>
    <row r="204" spans="3:19" ht="15.75" customHeight="1" x14ac:dyDescent="0.25">
      <c r="C204" s="8"/>
      <c r="D204" s="77"/>
      <c r="E204" s="67"/>
      <c r="F204" s="67"/>
      <c r="G204" s="9"/>
      <c r="H204" s="9"/>
      <c r="I204" s="4"/>
      <c r="J204" s="4"/>
      <c r="Q204" s="8"/>
      <c r="R204" s="87"/>
      <c r="S204" s="90"/>
    </row>
    <row r="205" spans="3:19" ht="15.75" customHeight="1" x14ac:dyDescent="0.25">
      <c r="C205" s="8"/>
      <c r="D205" s="77"/>
      <c r="E205" s="67"/>
      <c r="F205" s="67"/>
      <c r="G205" s="9"/>
      <c r="H205" s="9"/>
      <c r="I205" s="4"/>
      <c r="J205" s="4"/>
      <c r="Q205" s="8"/>
      <c r="R205" s="87"/>
      <c r="S205" s="90"/>
    </row>
    <row r="206" spans="3:19" ht="15.75" customHeight="1" x14ac:dyDescent="0.25">
      <c r="C206" s="8"/>
      <c r="D206" s="77"/>
      <c r="E206" s="67"/>
      <c r="F206" s="67"/>
      <c r="G206" s="9"/>
      <c r="H206" s="9"/>
      <c r="I206" s="4"/>
      <c r="J206" s="4"/>
      <c r="Q206" s="8"/>
      <c r="R206" s="87"/>
      <c r="S206" s="90"/>
    </row>
    <row r="207" spans="3:19" ht="15.75" customHeight="1" x14ac:dyDescent="0.25">
      <c r="C207" s="8"/>
      <c r="D207" s="77"/>
      <c r="E207" s="67"/>
      <c r="F207" s="67"/>
      <c r="G207" s="9"/>
      <c r="H207" s="9"/>
      <c r="I207" s="4"/>
      <c r="J207" s="4"/>
      <c r="Q207" s="8"/>
      <c r="R207" s="87"/>
      <c r="S207" s="90"/>
    </row>
    <row r="208" spans="3:19" ht="15.75" customHeight="1" x14ac:dyDescent="0.25">
      <c r="C208" s="8"/>
      <c r="D208" s="77"/>
      <c r="E208" s="67"/>
      <c r="F208" s="67"/>
      <c r="G208" s="9"/>
      <c r="H208" s="9"/>
      <c r="I208" s="4"/>
      <c r="J208" s="4"/>
      <c r="Q208" s="8"/>
      <c r="R208" s="87"/>
      <c r="S208" s="90"/>
    </row>
    <row r="209" spans="3:19" ht="15.75" customHeight="1" x14ac:dyDescent="0.25">
      <c r="C209" s="8"/>
      <c r="D209" s="77"/>
      <c r="E209" s="67"/>
      <c r="F209" s="67"/>
      <c r="G209" s="9"/>
      <c r="H209" s="9"/>
      <c r="I209" s="4"/>
      <c r="J209" s="4"/>
      <c r="Q209" s="8"/>
      <c r="R209" s="87"/>
      <c r="S209" s="90"/>
    </row>
    <row r="210" spans="3:19" ht="15.75" customHeight="1" x14ac:dyDescent="0.25">
      <c r="C210" s="8"/>
      <c r="D210" s="77"/>
      <c r="E210" s="67"/>
      <c r="F210" s="67"/>
      <c r="G210" s="9"/>
      <c r="H210" s="9"/>
      <c r="I210" s="4"/>
      <c r="J210" s="4"/>
      <c r="Q210" s="8"/>
      <c r="R210" s="87"/>
      <c r="S210" s="90"/>
    </row>
    <row r="211" spans="3:19" ht="15.75" customHeight="1" x14ac:dyDescent="0.25">
      <c r="C211" s="8"/>
      <c r="D211" s="77"/>
      <c r="E211" s="67"/>
      <c r="F211" s="67"/>
      <c r="G211" s="9"/>
      <c r="H211" s="9"/>
      <c r="I211" s="4"/>
      <c r="J211" s="4"/>
      <c r="Q211" s="8"/>
      <c r="R211" s="87"/>
      <c r="S211" s="90"/>
    </row>
    <row r="212" spans="3:19" ht="15.75" customHeight="1" x14ac:dyDescent="0.25">
      <c r="C212" s="8"/>
      <c r="D212" s="77"/>
      <c r="E212" s="67"/>
      <c r="F212" s="67"/>
      <c r="G212" s="9"/>
      <c r="H212" s="9"/>
      <c r="I212" s="4"/>
      <c r="J212" s="4"/>
      <c r="Q212" s="8"/>
      <c r="R212" s="87"/>
      <c r="S212" s="90"/>
    </row>
    <row r="213" spans="3:19" ht="15.75" customHeight="1" x14ac:dyDescent="0.25">
      <c r="C213" s="8"/>
      <c r="D213" s="77"/>
      <c r="E213" s="67"/>
      <c r="F213" s="67"/>
      <c r="G213" s="9"/>
      <c r="H213" s="9"/>
      <c r="I213" s="4"/>
      <c r="J213" s="4"/>
      <c r="Q213" s="8"/>
      <c r="R213" s="87"/>
      <c r="S213" s="90"/>
    </row>
    <row r="214" spans="3:19" ht="15.75" customHeight="1" x14ac:dyDescent="0.25">
      <c r="C214" s="8"/>
      <c r="D214" s="77"/>
      <c r="E214" s="67"/>
      <c r="F214" s="67"/>
      <c r="G214" s="9"/>
      <c r="H214" s="9"/>
      <c r="I214" s="4"/>
      <c r="J214" s="4"/>
      <c r="Q214" s="8"/>
      <c r="R214" s="87"/>
      <c r="S214" s="90"/>
    </row>
    <row r="215" spans="3:19" ht="15.75" customHeight="1" x14ac:dyDescent="0.25">
      <c r="C215" s="8"/>
      <c r="D215" s="77"/>
      <c r="E215" s="67"/>
      <c r="F215" s="67"/>
      <c r="G215" s="9"/>
      <c r="H215" s="9"/>
      <c r="I215" s="4"/>
      <c r="J215" s="4"/>
      <c r="Q215" s="8"/>
      <c r="R215" s="87"/>
      <c r="S215" s="90"/>
    </row>
    <row r="216" spans="3:19" ht="15.75" customHeight="1" x14ac:dyDescent="0.25">
      <c r="C216" s="8"/>
      <c r="D216" s="77"/>
      <c r="E216" s="67"/>
      <c r="F216" s="67"/>
      <c r="G216" s="9"/>
      <c r="H216" s="9"/>
      <c r="I216" s="4"/>
      <c r="J216" s="4"/>
      <c r="Q216" s="8"/>
      <c r="R216" s="87"/>
      <c r="S216" s="90"/>
    </row>
    <row r="217" spans="3:19" ht="15.75" customHeight="1" x14ac:dyDescent="0.25">
      <c r="C217" s="8"/>
      <c r="D217" s="77"/>
      <c r="E217" s="67"/>
      <c r="F217" s="67"/>
      <c r="G217" s="9"/>
      <c r="H217" s="9"/>
      <c r="I217" s="4"/>
      <c r="J217" s="4"/>
      <c r="Q217" s="8"/>
      <c r="R217" s="87"/>
      <c r="S217" s="90"/>
    </row>
    <row r="218" spans="3:19" ht="15.75" customHeight="1" x14ac:dyDescent="0.25">
      <c r="C218" s="8"/>
      <c r="D218" s="77"/>
      <c r="E218" s="67"/>
      <c r="F218" s="67"/>
      <c r="G218" s="9"/>
      <c r="H218" s="9"/>
      <c r="I218" s="4"/>
      <c r="J218" s="4"/>
      <c r="Q218" s="8"/>
      <c r="R218" s="87"/>
      <c r="S218" s="90"/>
    </row>
    <row r="219" spans="3:19" ht="15.75" customHeight="1" x14ac:dyDescent="0.25">
      <c r="C219" s="8"/>
      <c r="D219" s="77"/>
      <c r="E219" s="67"/>
      <c r="F219" s="67"/>
      <c r="G219" s="9"/>
      <c r="H219" s="9"/>
      <c r="I219" s="4"/>
      <c r="J219" s="4"/>
      <c r="Q219" s="8"/>
      <c r="R219" s="87"/>
      <c r="S219" s="90"/>
    </row>
    <row r="220" spans="3:19" ht="15.75" customHeight="1" x14ac:dyDescent="0.25">
      <c r="C220" s="8"/>
      <c r="D220" s="77"/>
      <c r="E220" s="67"/>
      <c r="F220" s="67"/>
      <c r="G220" s="9"/>
      <c r="H220" s="9"/>
      <c r="I220" s="4"/>
      <c r="J220" s="4"/>
      <c r="Q220" s="8"/>
      <c r="R220" s="87"/>
      <c r="S220" s="90"/>
    </row>
    <row r="221" spans="3:19" ht="15.75" customHeight="1" x14ac:dyDescent="0.25">
      <c r="C221" s="8"/>
      <c r="D221" s="77"/>
      <c r="E221" s="67"/>
      <c r="F221" s="67"/>
      <c r="G221" s="9"/>
      <c r="H221" s="9"/>
      <c r="I221" s="4"/>
      <c r="J221" s="4"/>
      <c r="Q221" s="8"/>
      <c r="R221" s="87"/>
      <c r="S221" s="90"/>
    </row>
    <row r="222" spans="3:19" ht="15.75" customHeight="1" x14ac:dyDescent="0.25">
      <c r="C222" s="8"/>
      <c r="D222" s="77"/>
      <c r="E222" s="67"/>
      <c r="F222" s="67"/>
      <c r="G222" s="9"/>
      <c r="H222" s="9"/>
      <c r="I222" s="4"/>
      <c r="J222" s="4"/>
      <c r="Q222" s="8"/>
      <c r="R222" s="87"/>
      <c r="S222" s="90"/>
    </row>
    <row r="223" spans="3:19" ht="15.75" customHeight="1" x14ac:dyDescent="0.25">
      <c r="C223" s="8"/>
      <c r="D223" s="77"/>
      <c r="E223" s="67"/>
      <c r="F223" s="67"/>
      <c r="G223" s="9"/>
      <c r="H223" s="9"/>
      <c r="I223" s="4"/>
      <c r="J223" s="4"/>
      <c r="Q223" s="8"/>
      <c r="R223" s="87"/>
      <c r="S223" s="90"/>
    </row>
    <row r="224" spans="3:19" ht="15.75" customHeight="1" x14ac:dyDescent="0.25">
      <c r="C224" s="8"/>
      <c r="D224" s="77"/>
      <c r="E224" s="67"/>
      <c r="F224" s="67"/>
      <c r="G224" s="9"/>
      <c r="H224" s="9"/>
      <c r="I224" s="4"/>
      <c r="J224" s="4"/>
      <c r="Q224" s="8"/>
      <c r="R224" s="87"/>
      <c r="S224" s="90"/>
    </row>
    <row r="225" spans="3:19" ht="15.75" customHeight="1" x14ac:dyDescent="0.25">
      <c r="C225" s="8"/>
      <c r="D225" s="77"/>
      <c r="E225" s="67"/>
      <c r="F225" s="67"/>
      <c r="G225" s="9"/>
      <c r="H225" s="9"/>
      <c r="I225" s="4"/>
      <c r="J225" s="4"/>
      <c r="Q225" s="8"/>
      <c r="R225" s="87"/>
      <c r="S225" s="90"/>
    </row>
    <row r="226" spans="3:19" ht="15.75" customHeight="1" x14ac:dyDescent="0.25">
      <c r="C226" s="8"/>
      <c r="D226" s="77"/>
      <c r="E226" s="67"/>
      <c r="F226" s="67"/>
      <c r="G226" s="9"/>
      <c r="H226" s="9"/>
      <c r="I226" s="4"/>
      <c r="J226" s="4"/>
      <c r="Q226" s="8"/>
      <c r="R226" s="87"/>
      <c r="S226" s="90"/>
    </row>
    <row r="227" spans="3:19" ht="15.75" customHeight="1" x14ac:dyDescent="0.25">
      <c r="C227" s="8"/>
      <c r="D227" s="77"/>
      <c r="E227" s="67"/>
      <c r="F227" s="67"/>
      <c r="G227" s="9"/>
      <c r="H227" s="9"/>
      <c r="I227" s="4"/>
      <c r="J227" s="4"/>
      <c r="Q227" s="8"/>
      <c r="R227" s="87"/>
      <c r="S227" s="90"/>
    </row>
    <row r="228" spans="3:19" ht="15.75" customHeight="1" x14ac:dyDescent="0.25">
      <c r="C228" s="8"/>
      <c r="D228" s="77"/>
      <c r="E228" s="67"/>
      <c r="F228" s="67"/>
      <c r="G228" s="9"/>
      <c r="H228" s="9"/>
      <c r="I228" s="4"/>
      <c r="J228" s="4"/>
      <c r="Q228" s="8"/>
      <c r="R228" s="87"/>
      <c r="S228" s="90"/>
    </row>
    <row r="229" spans="3:19" ht="15.75" customHeight="1" x14ac:dyDescent="0.25">
      <c r="C229" s="8"/>
      <c r="D229" s="77"/>
      <c r="E229" s="67"/>
      <c r="F229" s="67"/>
      <c r="G229" s="9"/>
      <c r="H229" s="9"/>
      <c r="I229" s="4"/>
      <c r="J229" s="4"/>
      <c r="Q229" s="8"/>
      <c r="R229" s="87"/>
      <c r="S229" s="90"/>
    </row>
    <row r="230" spans="3:19" ht="15.75" customHeight="1" x14ac:dyDescent="0.25">
      <c r="C230" s="8"/>
      <c r="D230" s="77"/>
      <c r="E230" s="67"/>
      <c r="F230" s="67"/>
      <c r="G230" s="9"/>
      <c r="H230" s="9"/>
      <c r="I230" s="4"/>
      <c r="J230" s="4"/>
      <c r="Q230" s="8"/>
      <c r="R230" s="87"/>
      <c r="S230" s="90"/>
    </row>
    <row r="231" spans="3:19" ht="15.75" customHeight="1" x14ac:dyDescent="0.25">
      <c r="C231" s="8"/>
      <c r="D231" s="77"/>
      <c r="E231" s="67"/>
      <c r="F231" s="67"/>
      <c r="G231" s="9"/>
      <c r="H231" s="9"/>
      <c r="I231" s="4"/>
      <c r="J231" s="4"/>
      <c r="Q231" s="8"/>
      <c r="R231" s="87"/>
      <c r="S231" s="90"/>
    </row>
    <row r="232" spans="3:19" ht="15.75" customHeight="1" x14ac:dyDescent="0.25">
      <c r="C232" s="8"/>
      <c r="D232" s="77"/>
      <c r="E232" s="67"/>
      <c r="F232" s="67"/>
      <c r="G232" s="9"/>
      <c r="H232" s="9"/>
      <c r="I232" s="4"/>
      <c r="J232" s="4"/>
      <c r="Q232" s="8"/>
      <c r="R232" s="87"/>
      <c r="S232" s="90"/>
    </row>
    <row r="233" spans="3:19" ht="15.75" customHeight="1" x14ac:dyDescent="0.25">
      <c r="C233" s="8"/>
      <c r="D233" s="77"/>
      <c r="E233" s="67"/>
      <c r="F233" s="67"/>
      <c r="G233" s="9"/>
      <c r="H233" s="9"/>
      <c r="I233" s="4"/>
      <c r="J233" s="4"/>
      <c r="Q233" s="8"/>
      <c r="R233" s="87"/>
      <c r="S233" s="90"/>
    </row>
    <row r="234" spans="3:19" ht="15.75" customHeight="1" x14ac:dyDescent="0.25">
      <c r="C234" s="8"/>
      <c r="D234" s="77"/>
      <c r="E234" s="67"/>
      <c r="F234" s="67"/>
      <c r="G234" s="9"/>
      <c r="H234" s="9"/>
      <c r="I234" s="4"/>
      <c r="J234" s="4"/>
      <c r="Q234" s="8"/>
      <c r="R234" s="87"/>
      <c r="S234" s="90"/>
    </row>
    <row r="235" spans="3:19" ht="15.75" customHeight="1" x14ac:dyDescent="0.25">
      <c r="C235" s="8"/>
      <c r="D235" s="77"/>
      <c r="E235" s="67"/>
      <c r="F235" s="67"/>
      <c r="G235" s="9"/>
      <c r="H235" s="9"/>
      <c r="I235" s="4"/>
      <c r="J235" s="4"/>
      <c r="Q235" s="8"/>
      <c r="R235" s="87"/>
      <c r="S235" s="90"/>
    </row>
    <row r="236" spans="3:19" ht="15.75" customHeight="1" x14ac:dyDescent="0.25">
      <c r="C236" s="8"/>
      <c r="D236" s="77"/>
      <c r="E236" s="67"/>
      <c r="F236" s="67"/>
      <c r="G236" s="9"/>
      <c r="H236" s="9"/>
      <c r="I236" s="4"/>
      <c r="J236" s="4"/>
      <c r="Q236" s="8"/>
      <c r="R236" s="87"/>
      <c r="S236" s="90"/>
    </row>
    <row r="237" spans="3:19" ht="15.75" customHeight="1" x14ac:dyDescent="0.25">
      <c r="C237" s="8"/>
      <c r="D237" s="77"/>
      <c r="E237" s="67"/>
      <c r="F237" s="67"/>
      <c r="G237" s="9"/>
      <c r="H237" s="9"/>
      <c r="I237" s="4"/>
      <c r="J237" s="4"/>
      <c r="Q237" s="8"/>
      <c r="R237" s="87"/>
      <c r="S237" s="90"/>
    </row>
    <row r="238" spans="3:19" ht="15.75" customHeight="1" x14ac:dyDescent="0.25">
      <c r="C238" s="8"/>
      <c r="D238" s="77"/>
      <c r="E238" s="67"/>
      <c r="F238" s="67"/>
      <c r="G238" s="9"/>
      <c r="H238" s="9"/>
      <c r="I238" s="4"/>
      <c r="J238" s="4"/>
      <c r="Q238" s="8"/>
      <c r="R238" s="87"/>
      <c r="S238" s="90"/>
    </row>
    <row r="239" spans="3:19" ht="15.75" customHeight="1" x14ac:dyDescent="0.25">
      <c r="C239" s="8"/>
      <c r="D239" s="77"/>
      <c r="E239" s="67"/>
      <c r="F239" s="67"/>
      <c r="G239" s="9"/>
      <c r="H239" s="9"/>
      <c r="I239" s="4"/>
      <c r="J239" s="4"/>
      <c r="Q239" s="8"/>
      <c r="R239" s="87"/>
      <c r="S239" s="90"/>
    </row>
    <row r="240" spans="3:19" ht="15.75" customHeight="1" x14ac:dyDescent="0.25">
      <c r="C240" s="8"/>
      <c r="D240" s="77"/>
      <c r="E240" s="67"/>
      <c r="F240" s="67"/>
      <c r="G240" s="9"/>
      <c r="H240" s="9"/>
      <c r="I240" s="4"/>
      <c r="J240" s="4"/>
      <c r="Q240" s="8"/>
      <c r="R240" s="87"/>
      <c r="S240" s="90"/>
    </row>
    <row r="241" spans="3:19" ht="15.75" customHeight="1" x14ac:dyDescent="0.25">
      <c r="C241" s="8"/>
      <c r="D241" s="77"/>
      <c r="E241" s="67"/>
      <c r="F241" s="67"/>
      <c r="G241" s="9"/>
      <c r="H241" s="9"/>
      <c r="I241" s="4"/>
      <c r="J241" s="4"/>
      <c r="Q241" s="8"/>
      <c r="R241" s="87"/>
      <c r="S241" s="90"/>
    </row>
    <row r="242" spans="3:19" ht="15.75" customHeight="1" x14ac:dyDescent="0.25">
      <c r="C242" s="8"/>
      <c r="D242" s="77"/>
      <c r="E242" s="67"/>
      <c r="F242" s="67"/>
      <c r="G242" s="9"/>
      <c r="H242" s="9"/>
      <c r="I242" s="4"/>
      <c r="J242" s="4"/>
      <c r="Q242" s="8"/>
      <c r="R242" s="87"/>
      <c r="S242" s="90"/>
    </row>
    <row r="243" spans="3:19" ht="15.75" customHeight="1" x14ac:dyDescent="0.25">
      <c r="C243" s="8"/>
      <c r="D243" s="77"/>
      <c r="E243" s="67"/>
      <c r="F243" s="67"/>
      <c r="G243" s="9"/>
      <c r="H243" s="9"/>
      <c r="I243" s="4"/>
      <c r="J243" s="4"/>
      <c r="Q243" s="8"/>
      <c r="R243" s="87"/>
      <c r="S243" s="90"/>
    </row>
    <row r="244" spans="3:19" ht="15.75" customHeight="1" x14ac:dyDescent="0.25">
      <c r="C244" s="8"/>
      <c r="D244" s="77"/>
      <c r="E244" s="67"/>
      <c r="F244" s="67"/>
      <c r="G244" s="9"/>
      <c r="H244" s="9"/>
      <c r="I244" s="4"/>
      <c r="J244" s="4"/>
      <c r="Q244" s="8"/>
      <c r="R244" s="87"/>
      <c r="S244" s="90"/>
    </row>
    <row r="245" spans="3:19" ht="15.75" customHeight="1" x14ac:dyDescent="0.25">
      <c r="C245" s="8"/>
      <c r="D245" s="77"/>
      <c r="E245" s="67"/>
      <c r="F245" s="67"/>
      <c r="G245" s="9"/>
      <c r="H245" s="9"/>
      <c r="I245" s="4"/>
      <c r="J245" s="4"/>
      <c r="Q245" s="8"/>
      <c r="R245" s="87"/>
      <c r="S245" s="90"/>
    </row>
    <row r="246" spans="3:19" ht="15.75" customHeight="1" x14ac:dyDescent="0.25">
      <c r="C246" s="8"/>
      <c r="D246" s="77"/>
      <c r="E246" s="67"/>
      <c r="F246" s="67"/>
      <c r="G246" s="9"/>
      <c r="H246" s="9"/>
      <c r="I246" s="4"/>
      <c r="J246" s="4"/>
      <c r="Q246" s="8"/>
      <c r="R246" s="87"/>
      <c r="S246" s="90"/>
    </row>
    <row r="247" spans="3:19" ht="15.75" customHeight="1" x14ac:dyDescent="0.25">
      <c r="C247" s="8"/>
      <c r="D247" s="77"/>
      <c r="E247" s="67"/>
      <c r="F247" s="67"/>
      <c r="G247" s="9"/>
      <c r="H247" s="9"/>
      <c r="I247" s="4"/>
      <c r="J247" s="4"/>
      <c r="Q247" s="8"/>
      <c r="R247" s="87"/>
      <c r="S247" s="90"/>
    </row>
    <row r="248" spans="3:19" ht="15.75" customHeight="1" x14ac:dyDescent="0.25">
      <c r="C248" s="8"/>
      <c r="D248" s="77"/>
      <c r="E248" s="67"/>
      <c r="F248" s="67"/>
      <c r="G248" s="9"/>
      <c r="H248" s="9"/>
      <c r="I248" s="4"/>
      <c r="J248" s="4"/>
      <c r="Q248" s="8"/>
      <c r="R248" s="87"/>
      <c r="S248" s="90"/>
    </row>
    <row r="249" spans="3:19" ht="15.75" customHeight="1" x14ac:dyDescent="0.25">
      <c r="C249" s="8"/>
      <c r="D249" s="77"/>
      <c r="E249" s="67"/>
      <c r="F249" s="67"/>
      <c r="G249" s="9"/>
      <c r="H249" s="9"/>
      <c r="I249" s="4"/>
      <c r="J249" s="4"/>
      <c r="Q249" s="8"/>
      <c r="R249" s="87"/>
      <c r="S249" s="90"/>
    </row>
  </sheetData>
  <phoneticPr fontId="11" type="noConversion"/>
  <conditionalFormatting sqref="B2:B8845">
    <cfRule type="expression" dxfId="19" priority="1421">
      <formula>C2&lt;&gt;"Complete"</formula>
    </cfRule>
  </conditionalFormatting>
  <conditionalFormatting sqref="H2:H18407">
    <cfRule type="cellIs" dxfId="18" priority="1420" operator="lessThan">
      <formula>0</formula>
    </cfRule>
  </conditionalFormatting>
  <conditionalFormatting sqref="H89">
    <cfRule type="cellIs" dxfId="17" priority="1" operator="lessThan">
      <formula>0</formula>
    </cfRule>
  </conditionalFormatting>
  <hyperlinks>
    <hyperlink ref="K13" r:id="rId1" xr:uid="{00000000-0004-0000-0000-000002000000}"/>
    <hyperlink ref="K16" r:id="rId2" xr:uid="{00000000-0004-0000-0000-000003000000}"/>
    <hyperlink ref="K19" r:id="rId3" xr:uid="{00000000-0004-0000-0000-000004000000}"/>
    <hyperlink ref="K25" r:id="rId4" xr:uid="{00000000-0004-0000-0000-000005000000}"/>
    <hyperlink ref="K30" r:id="rId5" xr:uid="{00000000-0004-0000-0000-000006000000}"/>
    <hyperlink ref="K32" r:id="rId6" xr:uid="{00000000-0004-0000-0000-000007000000}"/>
    <hyperlink ref="K72" r:id="rId7" xr:uid="{00000000-0004-0000-0000-000008000000}"/>
    <hyperlink ref="K80" r:id="rId8" xr:uid="{0A446B36-DC09-40F9-A3AB-B673122905A0}"/>
    <hyperlink ref="K6" r:id="rId9" xr:uid="{458C8EE6-5931-41CB-BDA0-EF034F3D3015}"/>
    <hyperlink ref="K11" r:id="rId10" xr:uid="{1E3E6EE1-8F6E-45D9-BBB4-FBCCC690030A}"/>
  </hyperlinks>
  <pageMargins left="0.7" right="0.7" top="0.75" bottom="0.75" header="0.3" footer="0.3"/>
  <pageSetup orientation="portrait" r:id="rId11"/>
  <tableParts count="1">
    <tablePart r:id="rId1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theme="7"/>
    <outlinePr summaryBelow="0" summaryRight="0"/>
  </sheetPr>
  <dimension ref="A1:H1152"/>
  <sheetViews>
    <sheetView zoomScale="84" zoomScaleNormal="100" workbookViewId="0">
      <selection activeCell="H36" sqref="H36"/>
    </sheetView>
  </sheetViews>
  <sheetFormatPr defaultColWidth="14.44140625" defaultRowHeight="15.75" customHeight="1" x14ac:dyDescent="0.25"/>
  <cols>
    <col min="1" max="1" width="10.6640625" customWidth="1"/>
    <col min="2" max="2" width="11.109375" bestFit="1" customWidth="1"/>
    <col min="3" max="3" width="12" bestFit="1" customWidth="1"/>
    <col min="4" max="4" width="14.33203125" bestFit="1" customWidth="1"/>
    <col min="5" max="5" width="12.109375" bestFit="1" customWidth="1"/>
    <col min="6" max="6" width="21.44140625" bestFit="1" customWidth="1"/>
    <col min="7" max="7" width="24.44140625" bestFit="1" customWidth="1"/>
    <col min="8" max="8" width="59.6640625" customWidth="1"/>
    <col min="9" max="9" width="49.88671875" customWidth="1"/>
  </cols>
  <sheetData>
    <row r="1" spans="1:8" ht="13.2" x14ac:dyDescent="0.25">
      <c r="A1" s="12" t="s">
        <v>0</v>
      </c>
      <c r="B1" s="13" t="s">
        <v>1</v>
      </c>
      <c r="C1" s="13" t="s">
        <v>78</v>
      </c>
      <c r="D1" s="30" t="s">
        <v>90</v>
      </c>
      <c r="E1" s="13" t="s">
        <v>79</v>
      </c>
      <c r="F1" s="13" t="s">
        <v>80</v>
      </c>
      <c r="G1" s="13" t="s">
        <v>81</v>
      </c>
      <c r="H1" s="13" t="s">
        <v>11</v>
      </c>
    </row>
    <row r="2" spans="1:8" ht="13.2" x14ac:dyDescent="0.25">
      <c r="A2" s="1" t="s">
        <v>12</v>
      </c>
      <c r="B2" s="1" t="s">
        <v>82</v>
      </c>
      <c r="C2" s="1" t="s">
        <v>83</v>
      </c>
      <c r="D2" s="1"/>
      <c r="H2" s="6" t="s">
        <v>1304</v>
      </c>
    </row>
    <row r="3" spans="1:8" ht="13.2" x14ac:dyDescent="0.25">
      <c r="A3" s="1" t="s">
        <v>21</v>
      </c>
      <c r="B3" s="1" t="s">
        <v>82</v>
      </c>
      <c r="C3" s="1" t="s">
        <v>83</v>
      </c>
      <c r="D3" s="1"/>
      <c r="H3" s="6" t="s">
        <v>1304</v>
      </c>
    </row>
    <row r="4" spans="1:8" ht="13.2" x14ac:dyDescent="0.25">
      <c r="A4" s="1" t="s">
        <v>25</v>
      </c>
      <c r="B4" s="1" t="s">
        <v>82</v>
      </c>
      <c r="C4" s="1" t="s">
        <v>83</v>
      </c>
      <c r="D4" s="1"/>
      <c r="H4" s="6" t="s">
        <v>1304</v>
      </c>
    </row>
    <row r="5" spans="1:8" ht="13.2" x14ac:dyDescent="0.25">
      <c r="A5" s="1" t="s">
        <v>27</v>
      </c>
      <c r="B5" s="1" t="s">
        <v>82</v>
      </c>
      <c r="C5" s="1" t="s">
        <v>83</v>
      </c>
      <c r="D5" s="1"/>
      <c r="H5" s="6" t="s">
        <v>1304</v>
      </c>
    </row>
    <row r="6" spans="1:8" ht="13.2" x14ac:dyDescent="0.25">
      <c r="A6" s="1" t="s">
        <v>28</v>
      </c>
      <c r="B6" s="1" t="s">
        <v>82</v>
      </c>
      <c r="C6" s="1" t="s">
        <v>83</v>
      </c>
      <c r="D6" s="1"/>
      <c r="H6" s="6" t="s">
        <v>1304</v>
      </c>
    </row>
    <row r="7" spans="1:8" ht="13.2" x14ac:dyDescent="0.25">
      <c r="A7" s="1" t="s">
        <v>32</v>
      </c>
      <c r="B7" s="1" t="s">
        <v>82</v>
      </c>
      <c r="C7" s="1" t="s">
        <v>83</v>
      </c>
      <c r="D7" s="1"/>
      <c r="H7" s="6" t="s">
        <v>1304</v>
      </c>
    </row>
    <row r="8" spans="1:8" ht="13.2" x14ac:dyDescent="0.25">
      <c r="A8" s="1" t="s">
        <v>35</v>
      </c>
      <c r="B8" s="1" t="s">
        <v>82</v>
      </c>
      <c r="C8" s="1" t="s">
        <v>83</v>
      </c>
      <c r="D8" s="1"/>
      <c r="H8" s="6" t="s">
        <v>1304</v>
      </c>
    </row>
    <row r="9" spans="1:8" ht="13.2" x14ac:dyDescent="0.25">
      <c r="A9" s="1" t="s">
        <v>36</v>
      </c>
      <c r="B9" s="1" t="s">
        <v>82</v>
      </c>
      <c r="C9" s="1" t="s">
        <v>83</v>
      </c>
      <c r="D9" s="1"/>
      <c r="E9" s="1" t="s">
        <v>83</v>
      </c>
      <c r="F9" s="1" t="s">
        <v>83</v>
      </c>
      <c r="H9" s="6" t="s">
        <v>1304</v>
      </c>
    </row>
    <row r="10" spans="1:8" ht="13.2" x14ac:dyDescent="0.25">
      <c r="A10" s="1" t="s">
        <v>40</v>
      </c>
      <c r="B10" s="1" t="s">
        <v>82</v>
      </c>
      <c r="C10" s="1" t="s">
        <v>83</v>
      </c>
      <c r="D10" s="1"/>
      <c r="H10" s="6" t="s">
        <v>1304</v>
      </c>
    </row>
    <row r="11" spans="1:8" ht="13.2" x14ac:dyDescent="0.25">
      <c r="A11" s="1" t="s">
        <v>44</v>
      </c>
      <c r="B11" s="1" t="s">
        <v>82</v>
      </c>
      <c r="C11" s="1" t="s">
        <v>83</v>
      </c>
      <c r="D11" s="1"/>
      <c r="H11" s="6" t="s">
        <v>1304</v>
      </c>
    </row>
    <row r="12" spans="1:8" ht="13.2" x14ac:dyDescent="0.25">
      <c r="A12" s="1" t="s">
        <v>47</v>
      </c>
      <c r="B12" s="1" t="s">
        <v>82</v>
      </c>
      <c r="C12" s="1" t="s">
        <v>83</v>
      </c>
      <c r="D12" s="1"/>
      <c r="H12" s="6" t="s">
        <v>1304</v>
      </c>
    </row>
    <row r="13" spans="1:8" ht="13.2" x14ac:dyDescent="0.25">
      <c r="A13" s="1" t="s">
        <v>48</v>
      </c>
      <c r="B13" s="1" t="s">
        <v>82</v>
      </c>
      <c r="C13" s="1" t="s">
        <v>83</v>
      </c>
      <c r="D13" s="1"/>
      <c r="H13" s="6" t="s">
        <v>1304</v>
      </c>
    </row>
    <row r="14" spans="1:8" ht="13.2" x14ac:dyDescent="0.25">
      <c r="A14" s="1" t="s">
        <v>49</v>
      </c>
      <c r="B14" s="1" t="s">
        <v>82</v>
      </c>
      <c r="C14" s="1" t="s">
        <v>83</v>
      </c>
      <c r="D14" s="1"/>
      <c r="H14" s="6" t="s">
        <v>1304</v>
      </c>
    </row>
    <row r="15" spans="1:8" ht="13.2" x14ac:dyDescent="0.25">
      <c r="A15" s="1" t="s">
        <v>54</v>
      </c>
      <c r="B15" t="s">
        <v>82</v>
      </c>
      <c r="C15" s="1" t="s">
        <v>0</v>
      </c>
      <c r="D15" s="16" t="s">
        <v>91</v>
      </c>
      <c r="H15" s="6" t="s">
        <v>1304</v>
      </c>
    </row>
    <row r="16" spans="1:8" ht="13.2" x14ac:dyDescent="0.25">
      <c r="A16" s="1" t="s">
        <v>55</v>
      </c>
      <c r="B16" t="s">
        <v>82</v>
      </c>
      <c r="C16" s="1" t="s">
        <v>0</v>
      </c>
      <c r="D16" s="16" t="s">
        <v>91</v>
      </c>
      <c r="H16" s="6" t="s">
        <v>1304</v>
      </c>
    </row>
    <row r="17" spans="1:8" ht="13.2" x14ac:dyDescent="0.25">
      <c r="A17" s="1" t="s">
        <v>56</v>
      </c>
      <c r="B17" s="1" t="s">
        <v>82</v>
      </c>
      <c r="C17" s="1" t="s">
        <v>83</v>
      </c>
      <c r="D17" s="1"/>
      <c r="H17" s="6" t="s">
        <v>1304</v>
      </c>
    </row>
    <row r="18" spans="1:8" ht="13.2" x14ac:dyDescent="0.25">
      <c r="A18" s="1" t="s">
        <v>57</v>
      </c>
      <c r="B18" s="1" t="s">
        <v>82</v>
      </c>
      <c r="C18" s="1" t="s">
        <v>83</v>
      </c>
      <c r="D18" s="1"/>
      <c r="H18" s="6" t="s">
        <v>1304</v>
      </c>
    </row>
    <row r="19" spans="1:8" ht="13.2" x14ac:dyDescent="0.25">
      <c r="A19" s="1" t="s">
        <v>58</v>
      </c>
      <c r="B19" s="1" t="s">
        <v>82</v>
      </c>
      <c r="C19" s="1" t="s">
        <v>83</v>
      </c>
      <c r="D19" s="1"/>
      <c r="H19" s="6" t="s">
        <v>1304</v>
      </c>
    </row>
    <row r="20" spans="1:8" ht="13.2" x14ac:dyDescent="0.25">
      <c r="A20" s="1" t="s">
        <v>59</v>
      </c>
      <c r="B20" s="6" t="s">
        <v>82</v>
      </c>
      <c r="C20" s="6" t="s">
        <v>83</v>
      </c>
      <c r="D20" s="6" t="s">
        <v>91</v>
      </c>
      <c r="E20" s="1" t="s">
        <v>83</v>
      </c>
      <c r="G20" s="1" t="s">
        <v>83</v>
      </c>
      <c r="H20" s="6" t="s">
        <v>1304</v>
      </c>
    </row>
    <row r="21" spans="1:8" ht="13.2" x14ac:dyDescent="0.25">
      <c r="A21" s="1" t="s">
        <v>60</v>
      </c>
      <c r="B21" s="1" t="s">
        <v>82</v>
      </c>
      <c r="C21" s="1" t="s">
        <v>83</v>
      </c>
      <c r="D21" s="1"/>
      <c r="H21" s="6" t="s">
        <v>1304</v>
      </c>
    </row>
    <row r="22" spans="1:8" ht="13.2" x14ac:dyDescent="0.25">
      <c r="A22" s="1" t="s">
        <v>61</v>
      </c>
      <c r="B22" s="1" t="s">
        <v>82</v>
      </c>
      <c r="H22" s="6" t="s">
        <v>1304</v>
      </c>
    </row>
    <row r="23" spans="1:8" ht="13.2" x14ac:dyDescent="0.25">
      <c r="A23" s="1" t="s">
        <v>65</v>
      </c>
      <c r="B23" t="s">
        <v>82</v>
      </c>
      <c r="C23" t="s">
        <v>0</v>
      </c>
      <c r="D23" t="s">
        <v>91</v>
      </c>
      <c r="H23" s="6" t="s">
        <v>1304</v>
      </c>
    </row>
    <row r="24" spans="1:8" ht="13.2" x14ac:dyDescent="0.25">
      <c r="A24" s="1" t="s">
        <v>66</v>
      </c>
      <c r="B24" t="s">
        <v>82</v>
      </c>
      <c r="C24" t="s">
        <v>0</v>
      </c>
      <c r="D24" t="s">
        <v>91</v>
      </c>
      <c r="H24" s="6" t="s">
        <v>1304</v>
      </c>
    </row>
    <row r="25" spans="1:8" ht="13.2" x14ac:dyDescent="0.25">
      <c r="A25" s="1" t="s">
        <v>84</v>
      </c>
      <c r="H25" s="6" t="s">
        <v>1305</v>
      </c>
    </row>
    <row r="26" spans="1:8" ht="13.2" x14ac:dyDescent="0.25">
      <c r="A26" s="1" t="s">
        <v>67</v>
      </c>
      <c r="B26" s="1" t="s">
        <v>82</v>
      </c>
      <c r="C26" s="6" t="s">
        <v>83</v>
      </c>
      <c r="H26" s="6" t="s">
        <v>1304</v>
      </c>
    </row>
    <row r="27" spans="1:8" ht="13.2" x14ac:dyDescent="0.25">
      <c r="A27" s="1" t="s">
        <v>70</v>
      </c>
      <c r="B27" s="1" t="s">
        <v>82</v>
      </c>
      <c r="C27" s="6" t="s">
        <v>83</v>
      </c>
      <c r="H27" s="6" t="s">
        <v>1304</v>
      </c>
    </row>
    <row r="28" spans="1:8" ht="13.2" x14ac:dyDescent="0.25">
      <c r="A28" s="1" t="s">
        <v>72</v>
      </c>
      <c r="B28" s="1" t="s">
        <v>82</v>
      </c>
      <c r="C28" s="6" t="s">
        <v>83</v>
      </c>
      <c r="H28" s="6" t="s">
        <v>1304</v>
      </c>
    </row>
    <row r="29" spans="1:8" ht="13.2" x14ac:dyDescent="0.25">
      <c r="A29" s="1" t="s">
        <v>74</v>
      </c>
      <c r="B29" s="6" t="s">
        <v>82</v>
      </c>
      <c r="C29" s="23" t="s">
        <v>0</v>
      </c>
      <c r="D29" s="23" t="s">
        <v>91</v>
      </c>
      <c r="H29" s="6" t="s">
        <v>1304</v>
      </c>
    </row>
    <row r="30" spans="1:8" ht="13.2" x14ac:dyDescent="0.25">
      <c r="A30" s="1" t="s">
        <v>75</v>
      </c>
      <c r="B30" s="6" t="s">
        <v>82</v>
      </c>
      <c r="C30" s="23" t="s">
        <v>0</v>
      </c>
      <c r="D30" s="23" t="s">
        <v>91</v>
      </c>
      <c r="H30" s="6" t="s">
        <v>1304</v>
      </c>
    </row>
    <row r="31" spans="1:8" ht="13.2" x14ac:dyDescent="0.25">
      <c r="A31" s="1" t="s">
        <v>76</v>
      </c>
      <c r="B31" s="6" t="s">
        <v>82</v>
      </c>
      <c r="C31" s="6" t="s">
        <v>83</v>
      </c>
      <c r="D31" s="23"/>
      <c r="H31" s="6" t="s">
        <v>1304</v>
      </c>
    </row>
    <row r="32" spans="1:8" ht="13.2" x14ac:dyDescent="0.25">
      <c r="A32" s="1" t="s">
        <v>77</v>
      </c>
      <c r="B32" s="6" t="s">
        <v>82</v>
      </c>
      <c r="C32" s="6" t="s">
        <v>83</v>
      </c>
      <c r="D32" s="23"/>
      <c r="H32" s="6" t="s">
        <v>1304</v>
      </c>
    </row>
    <row r="33" spans="1:8" ht="15.75" customHeight="1" x14ac:dyDescent="0.25">
      <c r="A33" s="1" t="s">
        <v>94</v>
      </c>
      <c r="B33" s="6" t="s">
        <v>82</v>
      </c>
      <c r="C33" s="6" t="s">
        <v>0</v>
      </c>
      <c r="D33" s="6" t="s">
        <v>91</v>
      </c>
      <c r="H33" s="6" t="s">
        <v>1304</v>
      </c>
    </row>
    <row r="34" spans="1:8" ht="15.75" customHeight="1" x14ac:dyDescent="0.25">
      <c r="A34" s="1" t="s">
        <v>117</v>
      </c>
      <c r="B34" s="6" t="s">
        <v>82</v>
      </c>
      <c r="C34" t="s">
        <v>0</v>
      </c>
      <c r="D34" t="s">
        <v>91</v>
      </c>
      <c r="H34" s="6" t="s">
        <v>1304</v>
      </c>
    </row>
    <row r="35" spans="1:8" ht="15.75" customHeight="1" x14ac:dyDescent="0.25">
      <c r="A35" s="1" t="s">
        <v>118</v>
      </c>
      <c r="H35" s="6"/>
    </row>
    <row r="36" spans="1:8" ht="15.75" customHeight="1" x14ac:dyDescent="0.25">
      <c r="A36" s="1" t="s">
        <v>119</v>
      </c>
      <c r="H36" s="6"/>
    </row>
    <row r="37" spans="1:8" ht="15.75" customHeight="1" x14ac:dyDescent="0.25">
      <c r="A37" s="1" t="s">
        <v>120</v>
      </c>
      <c r="B37" s="6"/>
      <c r="C37" s="6"/>
      <c r="D37" s="6"/>
      <c r="E37" s="6"/>
      <c r="G37" s="6"/>
      <c r="H37" s="6"/>
    </row>
    <row r="38" spans="1:8" ht="15.75" customHeight="1" x14ac:dyDescent="0.25">
      <c r="A38" s="1" t="s">
        <v>121</v>
      </c>
      <c r="B38" s="6"/>
      <c r="C38" s="6"/>
      <c r="D38" s="6"/>
      <c r="H38" s="6"/>
    </row>
    <row r="39" spans="1:8" ht="15.75" customHeight="1" x14ac:dyDescent="0.25">
      <c r="A39" s="1" t="s">
        <v>122</v>
      </c>
      <c r="B39" s="6"/>
      <c r="C39" s="6"/>
      <c r="D39" s="6"/>
      <c r="H39" s="6"/>
    </row>
    <row r="40" spans="1:8" ht="15.75" customHeight="1" x14ac:dyDescent="0.25">
      <c r="A40" s="1" t="s">
        <v>123</v>
      </c>
      <c r="B40" s="6"/>
      <c r="C40" s="6"/>
      <c r="H40" s="6"/>
    </row>
    <row r="41" spans="1:8" ht="15.75" customHeight="1" x14ac:dyDescent="0.25">
      <c r="A41" s="1" t="s">
        <v>124</v>
      </c>
      <c r="B41" s="6"/>
      <c r="C41" s="6"/>
      <c r="D41" s="6"/>
      <c r="H41" s="6"/>
    </row>
    <row r="42" spans="1:8" ht="15.75" customHeight="1" x14ac:dyDescent="0.25">
      <c r="A42" s="1" t="s">
        <v>125</v>
      </c>
      <c r="B42" s="6"/>
      <c r="C42" s="6"/>
      <c r="H42" s="6"/>
    </row>
    <row r="43" spans="1:8" ht="15.75" customHeight="1" x14ac:dyDescent="0.25">
      <c r="A43" s="1" t="s">
        <v>126</v>
      </c>
      <c r="B43" s="6"/>
      <c r="C43" s="6"/>
      <c r="H43" s="6"/>
    </row>
    <row r="44" spans="1:8" ht="15.75" customHeight="1" x14ac:dyDescent="0.25">
      <c r="A44" s="1" t="s">
        <v>127</v>
      </c>
      <c r="B44" s="6"/>
      <c r="C44" s="6"/>
      <c r="H44" s="6"/>
    </row>
    <row r="45" spans="1:8" ht="15.75" customHeight="1" x14ac:dyDescent="0.25">
      <c r="A45" s="1" t="s">
        <v>128</v>
      </c>
      <c r="B45" s="6"/>
      <c r="C45" s="6"/>
      <c r="H45" s="6"/>
    </row>
    <row r="46" spans="1:8" ht="15.75" customHeight="1" x14ac:dyDescent="0.25">
      <c r="A46" s="1" t="s">
        <v>129</v>
      </c>
      <c r="B46" s="6"/>
      <c r="C46" s="6"/>
      <c r="H46" s="6"/>
    </row>
    <row r="47" spans="1:8" ht="15.75" customHeight="1" x14ac:dyDescent="0.25">
      <c r="A47" s="1" t="s">
        <v>130</v>
      </c>
      <c r="B47" s="6"/>
      <c r="C47" s="6"/>
      <c r="H47" s="6"/>
    </row>
    <row r="48" spans="1:8" ht="15.75" customHeight="1" x14ac:dyDescent="0.25">
      <c r="A48" s="1" t="s">
        <v>131</v>
      </c>
      <c r="B48" s="6"/>
      <c r="C48" s="6"/>
      <c r="H48" s="6"/>
    </row>
    <row r="49" spans="1:8" ht="15.75" customHeight="1" x14ac:dyDescent="0.25">
      <c r="A49" s="1" t="s">
        <v>132</v>
      </c>
      <c r="B49" s="6"/>
      <c r="C49" s="6"/>
      <c r="H49" s="6"/>
    </row>
    <row r="50" spans="1:8" ht="15.75" customHeight="1" x14ac:dyDescent="0.25">
      <c r="A50" s="1" t="s">
        <v>133</v>
      </c>
      <c r="B50" s="6"/>
      <c r="C50" s="6"/>
      <c r="H50" s="6"/>
    </row>
    <row r="51" spans="1:8" ht="15.75" customHeight="1" x14ac:dyDescent="0.25">
      <c r="A51" s="1" t="s">
        <v>135</v>
      </c>
      <c r="B51" s="6"/>
      <c r="C51" s="6"/>
      <c r="H51" s="6"/>
    </row>
    <row r="52" spans="1:8" ht="15.75" customHeight="1" x14ac:dyDescent="0.25">
      <c r="A52" s="1" t="s">
        <v>136</v>
      </c>
      <c r="B52" s="6"/>
      <c r="C52" s="6"/>
      <c r="D52" s="6"/>
      <c r="H52" s="6"/>
    </row>
    <row r="53" spans="1:8" ht="15.75" customHeight="1" x14ac:dyDescent="0.25">
      <c r="A53" s="1" t="s">
        <v>137</v>
      </c>
      <c r="B53" s="6"/>
      <c r="C53" s="6"/>
      <c r="D53" s="6"/>
      <c r="H53" s="6"/>
    </row>
    <row r="54" spans="1:8" ht="15.75" customHeight="1" x14ac:dyDescent="0.25">
      <c r="A54" s="1" t="s">
        <v>138</v>
      </c>
      <c r="B54" s="6"/>
      <c r="C54" s="6"/>
      <c r="H54" s="6"/>
    </row>
    <row r="55" spans="1:8" ht="15.75" customHeight="1" x14ac:dyDescent="0.25">
      <c r="A55" s="1" t="s">
        <v>139</v>
      </c>
      <c r="B55" s="6"/>
      <c r="D55" s="6"/>
      <c r="H55" s="6"/>
    </row>
    <row r="56" spans="1:8" ht="15.75" customHeight="1" x14ac:dyDescent="0.25">
      <c r="A56" s="1" t="s">
        <v>140</v>
      </c>
      <c r="H56" s="6"/>
    </row>
    <row r="57" spans="1:8" ht="15.75" customHeight="1" x14ac:dyDescent="0.25">
      <c r="A57" s="1" t="s">
        <v>141</v>
      </c>
      <c r="B57" s="6"/>
      <c r="C57" s="6"/>
      <c r="H57" s="6"/>
    </row>
    <row r="58" spans="1:8" ht="15.75" customHeight="1" x14ac:dyDescent="0.25">
      <c r="A58" s="1" t="s">
        <v>142</v>
      </c>
      <c r="B58" s="6"/>
      <c r="C58" s="6"/>
      <c r="H58" s="6"/>
    </row>
    <row r="59" spans="1:8" ht="15.75" customHeight="1" x14ac:dyDescent="0.25">
      <c r="A59" s="1" t="s">
        <v>143</v>
      </c>
      <c r="B59" s="6"/>
      <c r="C59" s="6"/>
      <c r="H59" s="6"/>
    </row>
    <row r="60" spans="1:8" ht="15.75" customHeight="1" x14ac:dyDescent="0.25">
      <c r="A60" s="1" t="s">
        <v>144</v>
      </c>
      <c r="B60" s="6"/>
      <c r="C60" s="6"/>
      <c r="H60" s="6"/>
    </row>
    <row r="61" spans="1:8" ht="15.75" customHeight="1" x14ac:dyDescent="0.25">
      <c r="A61" s="1" t="s">
        <v>145</v>
      </c>
      <c r="B61" s="6"/>
      <c r="C61" s="6"/>
      <c r="H61" s="6"/>
    </row>
    <row r="62" spans="1:8" ht="15.75" customHeight="1" x14ac:dyDescent="0.25">
      <c r="A62" s="1" t="s">
        <v>146</v>
      </c>
    </row>
    <row r="63" spans="1:8" ht="15.75" customHeight="1" x14ac:dyDescent="0.25">
      <c r="A63" s="1" t="s">
        <v>147</v>
      </c>
      <c r="H63" s="6"/>
    </row>
    <row r="64" spans="1:8" ht="15.75" customHeight="1" x14ac:dyDescent="0.25">
      <c r="A64" s="1" t="s">
        <v>148</v>
      </c>
      <c r="H64" s="6"/>
    </row>
    <row r="65" spans="1:8" ht="15.75" customHeight="1" x14ac:dyDescent="0.25">
      <c r="A65" s="1" t="s">
        <v>149</v>
      </c>
    </row>
    <row r="66" spans="1:8" ht="15.75" customHeight="1" x14ac:dyDescent="0.25">
      <c r="A66" s="1" t="s">
        <v>150</v>
      </c>
      <c r="H66" s="6"/>
    </row>
    <row r="67" spans="1:8" ht="15.75" customHeight="1" x14ac:dyDescent="0.25">
      <c r="A67" s="1" t="s">
        <v>151</v>
      </c>
    </row>
    <row r="68" spans="1:8" ht="15.75" customHeight="1" x14ac:dyDescent="0.25">
      <c r="A68" s="1" t="s">
        <v>152</v>
      </c>
    </row>
    <row r="69" spans="1:8" ht="15.75" customHeight="1" x14ac:dyDescent="0.25">
      <c r="A69" s="1" t="s">
        <v>153</v>
      </c>
    </row>
    <row r="70" spans="1:8" ht="15.75" customHeight="1" x14ac:dyDescent="0.25">
      <c r="A70" s="1" t="s">
        <v>154</v>
      </c>
    </row>
    <row r="71" spans="1:8" ht="15.75" customHeight="1" x14ac:dyDescent="0.25">
      <c r="A71" s="1" t="s">
        <v>155</v>
      </c>
      <c r="B71" s="6"/>
      <c r="C71" s="6"/>
      <c r="D71" s="6"/>
      <c r="E71" s="6"/>
      <c r="G71" s="6"/>
      <c r="H71" s="6"/>
    </row>
    <row r="72" spans="1:8" ht="15.75" customHeight="1" x14ac:dyDescent="0.25">
      <c r="A72" s="1" t="s">
        <v>156</v>
      </c>
      <c r="B72" s="6"/>
      <c r="C72" s="6"/>
      <c r="D72" s="6"/>
      <c r="H72" s="6"/>
    </row>
    <row r="73" spans="1:8" ht="15.75" customHeight="1" x14ac:dyDescent="0.25">
      <c r="A73" s="1" t="s">
        <v>157</v>
      </c>
      <c r="B73" s="6"/>
      <c r="C73" s="6"/>
      <c r="H73" s="6"/>
    </row>
    <row r="74" spans="1:8" ht="15.75" customHeight="1" x14ac:dyDescent="0.25">
      <c r="A74" s="1" t="s">
        <v>158</v>
      </c>
      <c r="B74" s="6"/>
      <c r="C74" s="6"/>
      <c r="H74" s="6"/>
    </row>
    <row r="75" spans="1:8" ht="15.75" customHeight="1" x14ac:dyDescent="0.25">
      <c r="A75" s="1" t="s">
        <v>159</v>
      </c>
      <c r="B75" s="6"/>
    </row>
    <row r="76" spans="1:8" ht="15.75" customHeight="1" x14ac:dyDescent="0.25">
      <c r="A76" s="1" t="s">
        <v>160</v>
      </c>
      <c r="B76" s="6"/>
    </row>
    <row r="77" spans="1:8" ht="15.75" customHeight="1" x14ac:dyDescent="0.25">
      <c r="A77" s="1" t="s">
        <v>161</v>
      </c>
      <c r="B77" s="6"/>
    </row>
    <row r="78" spans="1:8" ht="15.75" customHeight="1" x14ac:dyDescent="0.25">
      <c r="A78" s="1" t="s">
        <v>162</v>
      </c>
    </row>
    <row r="79" spans="1:8" ht="15.75" customHeight="1" x14ac:dyDescent="0.25">
      <c r="A79" s="1" t="s">
        <v>163</v>
      </c>
    </row>
    <row r="80" spans="1:8" ht="15.75" customHeight="1" x14ac:dyDescent="0.25">
      <c r="A80" s="1" t="s">
        <v>164</v>
      </c>
      <c r="B80" s="6"/>
      <c r="C80" s="6"/>
    </row>
    <row r="81" spans="1:8" ht="15.75" customHeight="1" x14ac:dyDescent="0.25">
      <c r="A81" s="1" t="s">
        <v>165</v>
      </c>
      <c r="B81" s="6"/>
      <c r="D81" s="6"/>
    </row>
    <row r="82" spans="1:8" ht="15.75" customHeight="1" x14ac:dyDescent="0.25">
      <c r="A82" s="1" t="s">
        <v>166</v>
      </c>
    </row>
    <row r="83" spans="1:8" ht="15.75" customHeight="1" x14ac:dyDescent="0.25">
      <c r="A83" s="1" t="s">
        <v>167</v>
      </c>
    </row>
    <row r="84" spans="1:8" ht="15.75" customHeight="1" x14ac:dyDescent="0.25">
      <c r="A84" s="1" t="s">
        <v>168</v>
      </c>
    </row>
    <row r="85" spans="1:8" ht="15.75" customHeight="1" x14ac:dyDescent="0.25">
      <c r="A85" s="1" t="s">
        <v>169</v>
      </c>
    </row>
    <row r="86" spans="1:8" ht="15.75" customHeight="1" x14ac:dyDescent="0.25">
      <c r="A86" s="1" t="s">
        <v>170</v>
      </c>
    </row>
    <row r="87" spans="1:8" ht="15.75" customHeight="1" x14ac:dyDescent="0.25">
      <c r="A87" s="1" t="s">
        <v>171</v>
      </c>
    </row>
    <row r="88" spans="1:8" ht="15.75" customHeight="1" x14ac:dyDescent="0.25">
      <c r="A88" s="1" t="s">
        <v>172</v>
      </c>
    </row>
    <row r="89" spans="1:8" ht="15.75" customHeight="1" x14ac:dyDescent="0.25">
      <c r="A89" s="1" t="s">
        <v>173</v>
      </c>
      <c r="B89" s="6"/>
      <c r="C89" s="6"/>
      <c r="D89" s="6"/>
      <c r="H89" s="6"/>
    </row>
    <row r="90" spans="1:8" ht="15.75" customHeight="1" x14ac:dyDescent="0.25">
      <c r="A90" s="1" t="s">
        <v>174</v>
      </c>
      <c r="B90" s="6"/>
      <c r="C90" s="6"/>
      <c r="D90" s="6"/>
      <c r="H90" s="6"/>
    </row>
    <row r="91" spans="1:8" ht="15.75" customHeight="1" x14ac:dyDescent="0.25">
      <c r="A91" s="1" t="s">
        <v>175</v>
      </c>
      <c r="B91" s="6"/>
      <c r="D91" s="6"/>
      <c r="H91" s="6"/>
    </row>
    <row r="92" spans="1:8" ht="15.75" customHeight="1" x14ac:dyDescent="0.25">
      <c r="A92" s="1" t="s">
        <v>176</v>
      </c>
      <c r="B92" s="6"/>
      <c r="D92" s="6"/>
      <c r="H92" s="6"/>
    </row>
    <row r="93" spans="1:8" ht="15.75" customHeight="1" x14ac:dyDescent="0.25">
      <c r="A93" s="1" t="s">
        <v>177</v>
      </c>
    </row>
    <row r="94" spans="1:8" ht="15.75" customHeight="1" x14ac:dyDescent="0.25">
      <c r="A94" s="1" t="s">
        <v>178</v>
      </c>
    </row>
    <row r="95" spans="1:8" ht="15.75" customHeight="1" x14ac:dyDescent="0.25">
      <c r="A95" s="1" t="s">
        <v>179</v>
      </c>
      <c r="B95" s="6"/>
      <c r="H95" s="6"/>
    </row>
    <row r="96" spans="1:8" ht="15.75" customHeight="1" x14ac:dyDescent="0.25">
      <c r="A96" s="1" t="s">
        <v>180</v>
      </c>
      <c r="B96" s="6"/>
      <c r="H96" s="6"/>
    </row>
    <row r="97" spans="1:8" ht="15.75" customHeight="1" x14ac:dyDescent="0.25">
      <c r="A97" s="1" t="s">
        <v>181</v>
      </c>
      <c r="B97" s="6"/>
      <c r="H97" s="6"/>
    </row>
    <row r="98" spans="1:8" ht="15.75" customHeight="1" x14ac:dyDescent="0.25">
      <c r="A98" s="1" t="s">
        <v>182</v>
      </c>
      <c r="B98" s="6"/>
      <c r="H98" s="6"/>
    </row>
    <row r="99" spans="1:8" ht="15.75" customHeight="1" x14ac:dyDescent="0.25">
      <c r="A99" s="1" t="s">
        <v>183</v>
      </c>
      <c r="B99" s="6"/>
      <c r="H99" s="6"/>
    </row>
    <row r="100" spans="1:8" ht="15.75" customHeight="1" x14ac:dyDescent="0.25">
      <c r="A100" s="1" t="s">
        <v>184</v>
      </c>
      <c r="B100" s="6"/>
      <c r="H100" s="6"/>
    </row>
    <row r="101" spans="1:8" ht="15.75" customHeight="1" x14ac:dyDescent="0.25">
      <c r="A101" s="1" t="s">
        <v>185</v>
      </c>
      <c r="B101" s="6"/>
      <c r="C101" s="6"/>
      <c r="D101" s="6"/>
      <c r="H101" s="6"/>
    </row>
    <row r="102" spans="1:8" ht="15.75" customHeight="1" x14ac:dyDescent="0.25">
      <c r="A102" s="1" t="s">
        <v>186</v>
      </c>
      <c r="B102" s="6"/>
      <c r="C102" s="6"/>
      <c r="D102" s="6"/>
      <c r="H102" s="6"/>
    </row>
    <row r="103" spans="1:8" ht="15.75" customHeight="1" x14ac:dyDescent="0.25">
      <c r="A103" s="1" t="s">
        <v>187</v>
      </c>
      <c r="B103" s="6"/>
      <c r="D103" s="6"/>
      <c r="H103" s="6"/>
    </row>
    <row r="104" spans="1:8" ht="15.75" customHeight="1" x14ac:dyDescent="0.25">
      <c r="A104" s="1" t="s">
        <v>188</v>
      </c>
      <c r="B104" s="6"/>
      <c r="C104" s="6"/>
      <c r="H104" s="6"/>
    </row>
    <row r="105" spans="1:8" ht="15.75" customHeight="1" x14ac:dyDescent="0.25">
      <c r="A105" s="1" t="s">
        <v>189</v>
      </c>
      <c r="B105" s="6"/>
      <c r="D105" s="6"/>
      <c r="H105" s="6"/>
    </row>
    <row r="106" spans="1:8" ht="15.75" customHeight="1" x14ac:dyDescent="0.25">
      <c r="A106" s="1" t="s">
        <v>190</v>
      </c>
      <c r="H106" s="6"/>
    </row>
    <row r="107" spans="1:8" ht="15.75" customHeight="1" x14ac:dyDescent="0.25">
      <c r="A107" s="1" t="s">
        <v>191</v>
      </c>
      <c r="B107" s="6"/>
      <c r="C107" s="6"/>
      <c r="H107" s="6"/>
    </row>
    <row r="108" spans="1:8" ht="15.75" customHeight="1" x14ac:dyDescent="0.25">
      <c r="A108" s="1" t="s">
        <v>192</v>
      </c>
      <c r="B108" s="6"/>
      <c r="C108" s="6"/>
      <c r="H108" s="6"/>
    </row>
    <row r="109" spans="1:8" ht="15.75" customHeight="1" x14ac:dyDescent="0.25">
      <c r="A109" s="1" t="s">
        <v>193</v>
      </c>
      <c r="B109" s="6"/>
      <c r="C109" s="6"/>
      <c r="H109" s="6"/>
    </row>
    <row r="110" spans="1:8" ht="15.75" customHeight="1" x14ac:dyDescent="0.25">
      <c r="A110" s="1" t="s">
        <v>194</v>
      </c>
      <c r="B110" s="6"/>
      <c r="C110" s="6"/>
      <c r="H110" s="6"/>
    </row>
    <row r="111" spans="1:8" ht="15.75" customHeight="1" x14ac:dyDescent="0.25">
      <c r="A111" s="1" t="s">
        <v>195</v>
      </c>
    </row>
    <row r="112" spans="1:8" ht="15.75" customHeight="1" x14ac:dyDescent="0.25">
      <c r="A112" s="1" t="s">
        <v>196</v>
      </c>
    </row>
    <row r="113" spans="1:8" ht="15.75" customHeight="1" x14ac:dyDescent="0.25">
      <c r="A113" s="1" t="s">
        <v>197</v>
      </c>
      <c r="B113" s="6"/>
      <c r="D113" s="6"/>
      <c r="H113" s="6"/>
    </row>
    <row r="114" spans="1:8" ht="15.75" customHeight="1" x14ac:dyDescent="0.25">
      <c r="A114" s="1" t="s">
        <v>198</v>
      </c>
    </row>
    <row r="115" spans="1:8" ht="15.75" customHeight="1" x14ac:dyDescent="0.25">
      <c r="A115" s="1" t="s">
        <v>199</v>
      </c>
    </row>
    <row r="116" spans="1:8" ht="15.75" customHeight="1" x14ac:dyDescent="0.25">
      <c r="A116" s="1" t="s">
        <v>200</v>
      </c>
      <c r="B116" s="6"/>
      <c r="C116" s="6"/>
      <c r="D116" s="6"/>
      <c r="H116" s="6"/>
    </row>
    <row r="117" spans="1:8" ht="15.75" customHeight="1" x14ac:dyDescent="0.25">
      <c r="A117" s="1" t="s">
        <v>201</v>
      </c>
    </row>
    <row r="118" spans="1:8" ht="15.75" customHeight="1" x14ac:dyDescent="0.25">
      <c r="A118" s="1" t="s">
        <v>202</v>
      </c>
      <c r="H118" s="6"/>
    </row>
    <row r="119" spans="1:8" ht="15.75" customHeight="1" x14ac:dyDescent="0.25">
      <c r="A119" s="1" t="s">
        <v>203</v>
      </c>
    </row>
    <row r="120" spans="1:8" ht="15.75" customHeight="1" x14ac:dyDescent="0.25">
      <c r="A120" s="1" t="s">
        <v>204</v>
      </c>
      <c r="H120" s="6"/>
    </row>
    <row r="121" spans="1:8" ht="15.75" customHeight="1" x14ac:dyDescent="0.25">
      <c r="A121" s="1" t="s">
        <v>205</v>
      </c>
    </row>
    <row r="122" spans="1:8" ht="15.75" customHeight="1" x14ac:dyDescent="0.25">
      <c r="A122" s="1" t="s">
        <v>206</v>
      </c>
      <c r="H122" s="6"/>
    </row>
    <row r="123" spans="1:8" ht="15.75" customHeight="1" x14ac:dyDescent="0.25">
      <c r="A123" s="1" t="s">
        <v>207</v>
      </c>
      <c r="H123" s="6"/>
    </row>
    <row r="124" spans="1:8" ht="15.75" customHeight="1" x14ac:dyDescent="0.25">
      <c r="A124" s="1" t="s">
        <v>208</v>
      </c>
      <c r="H124" s="6"/>
    </row>
    <row r="125" spans="1:8" ht="15.75" customHeight="1" x14ac:dyDescent="0.25">
      <c r="A125" s="1" t="s">
        <v>209</v>
      </c>
      <c r="H125" s="6"/>
    </row>
    <row r="126" spans="1:8" ht="15.75" customHeight="1" x14ac:dyDescent="0.25">
      <c r="A126" s="1" t="s">
        <v>210</v>
      </c>
      <c r="H126" s="6"/>
    </row>
    <row r="127" spans="1:8" ht="15.75" customHeight="1" x14ac:dyDescent="0.25">
      <c r="A127" s="1" t="s">
        <v>211</v>
      </c>
      <c r="B127" s="6"/>
      <c r="H127" s="6"/>
    </row>
    <row r="128" spans="1:8" ht="15.75" customHeight="1" x14ac:dyDescent="0.25">
      <c r="A128" s="1" t="s">
        <v>212</v>
      </c>
      <c r="B128" s="6"/>
      <c r="H128" s="6"/>
    </row>
    <row r="129" spans="1:8" ht="15.75" customHeight="1" x14ac:dyDescent="0.25">
      <c r="A129" s="1" t="s">
        <v>213</v>
      </c>
      <c r="B129" s="6"/>
      <c r="H129" s="6"/>
    </row>
    <row r="130" spans="1:8" ht="15.75" customHeight="1" x14ac:dyDescent="0.25">
      <c r="A130" s="1" t="s">
        <v>214</v>
      </c>
      <c r="B130" s="6"/>
      <c r="H130" s="6"/>
    </row>
    <row r="131" spans="1:8" ht="15.75" customHeight="1" x14ac:dyDescent="0.25">
      <c r="A131" s="1" t="s">
        <v>215</v>
      </c>
    </row>
    <row r="132" spans="1:8" ht="15.75" customHeight="1" x14ac:dyDescent="0.25">
      <c r="A132" s="1" t="s">
        <v>216</v>
      </c>
    </row>
    <row r="133" spans="1:8" ht="15.75" customHeight="1" x14ac:dyDescent="0.25">
      <c r="A133" s="1" t="s">
        <v>217</v>
      </c>
    </row>
    <row r="134" spans="1:8" ht="15.75" customHeight="1" x14ac:dyDescent="0.25">
      <c r="A134" s="1" t="s">
        <v>218</v>
      </c>
    </row>
    <row r="135" spans="1:8" ht="15.75" customHeight="1" x14ac:dyDescent="0.25">
      <c r="A135" s="1" t="s">
        <v>219</v>
      </c>
    </row>
    <row r="136" spans="1:8" ht="15.75" customHeight="1" x14ac:dyDescent="0.25">
      <c r="A136" s="1" t="s">
        <v>220</v>
      </c>
    </row>
    <row r="137" spans="1:8" ht="15.75" customHeight="1" x14ac:dyDescent="0.25">
      <c r="A137" s="1" t="s">
        <v>221</v>
      </c>
    </row>
    <row r="138" spans="1:8" ht="15.75" customHeight="1" x14ac:dyDescent="0.25">
      <c r="A138" s="1" t="s">
        <v>222</v>
      </c>
    </row>
    <row r="139" spans="1:8" ht="15.75" customHeight="1" x14ac:dyDescent="0.25">
      <c r="A139" s="1" t="s">
        <v>223</v>
      </c>
    </row>
    <row r="140" spans="1:8" ht="15.75" customHeight="1" x14ac:dyDescent="0.25">
      <c r="A140" s="1" t="s">
        <v>224</v>
      </c>
    </row>
    <row r="141" spans="1:8" ht="15.75" customHeight="1" x14ac:dyDescent="0.25">
      <c r="A141" s="1" t="s">
        <v>225</v>
      </c>
    </row>
    <row r="142" spans="1:8" ht="15.75" customHeight="1" x14ac:dyDescent="0.25">
      <c r="A142" s="1" t="s">
        <v>226</v>
      </c>
    </row>
    <row r="143" spans="1:8" ht="15.75" customHeight="1" x14ac:dyDescent="0.25">
      <c r="A143" s="1" t="s">
        <v>227</v>
      </c>
    </row>
    <row r="144" spans="1:8" ht="15.75" customHeight="1" x14ac:dyDescent="0.25">
      <c r="A144" s="1" t="s">
        <v>228</v>
      </c>
    </row>
    <row r="145" spans="1:8" ht="15.75" customHeight="1" x14ac:dyDescent="0.25">
      <c r="A145" s="1" t="s">
        <v>229</v>
      </c>
    </row>
    <row r="146" spans="1:8" ht="15.75" customHeight="1" x14ac:dyDescent="0.25">
      <c r="A146" s="1" t="s">
        <v>230</v>
      </c>
      <c r="B146" s="6"/>
      <c r="C146" s="6"/>
      <c r="H146" s="6"/>
    </row>
    <row r="147" spans="1:8" ht="15.75" customHeight="1" x14ac:dyDescent="0.25">
      <c r="A147" s="1" t="s">
        <v>231</v>
      </c>
      <c r="B147" s="6"/>
      <c r="C147" s="6"/>
      <c r="H147" s="6"/>
    </row>
    <row r="148" spans="1:8" ht="15.75" customHeight="1" x14ac:dyDescent="0.25">
      <c r="A148" s="1" t="s">
        <v>232</v>
      </c>
      <c r="B148" s="6"/>
      <c r="C148" s="6"/>
      <c r="H148" s="6"/>
    </row>
    <row r="149" spans="1:8" ht="15.75" customHeight="1" x14ac:dyDescent="0.25">
      <c r="A149" s="1" t="s">
        <v>233</v>
      </c>
      <c r="B149" s="6"/>
      <c r="C149" s="6"/>
      <c r="H149" s="6"/>
    </row>
    <row r="150" spans="1:8" ht="15.75" customHeight="1" x14ac:dyDescent="0.25">
      <c r="A150" s="1" t="s">
        <v>234</v>
      </c>
      <c r="B150" s="6"/>
      <c r="C150" s="6"/>
      <c r="H150" s="6"/>
    </row>
    <row r="151" spans="1:8" ht="15.75" customHeight="1" x14ac:dyDescent="0.25">
      <c r="A151" s="1" t="s">
        <v>235</v>
      </c>
      <c r="B151" s="6"/>
      <c r="C151" s="6"/>
      <c r="D151" s="6"/>
      <c r="H151" s="6"/>
    </row>
    <row r="152" spans="1:8" ht="15.75" customHeight="1" x14ac:dyDescent="0.25">
      <c r="A152" s="1" t="s">
        <v>236</v>
      </c>
      <c r="B152" s="6"/>
      <c r="C152" s="6"/>
      <c r="H152" s="6"/>
    </row>
    <row r="153" spans="1:8" ht="15.75" customHeight="1" x14ac:dyDescent="0.25">
      <c r="A153" s="1" t="s">
        <v>237</v>
      </c>
      <c r="B153" s="6"/>
      <c r="D153" s="6"/>
      <c r="H153" s="6"/>
    </row>
    <row r="154" spans="1:8" ht="15.75" customHeight="1" x14ac:dyDescent="0.25">
      <c r="A154" s="1" t="s">
        <v>238</v>
      </c>
    </row>
    <row r="155" spans="1:8" ht="15.75" customHeight="1" x14ac:dyDescent="0.25">
      <c r="A155" s="1" t="s">
        <v>239</v>
      </c>
    </row>
    <row r="156" spans="1:8" ht="15.75" customHeight="1" x14ac:dyDescent="0.25">
      <c r="A156" s="1" t="s">
        <v>240</v>
      </c>
    </row>
    <row r="157" spans="1:8" ht="15.75" customHeight="1" x14ac:dyDescent="0.25">
      <c r="A157" s="1" t="s">
        <v>241</v>
      </c>
      <c r="E157" s="6"/>
    </row>
    <row r="158" spans="1:8" ht="15.75" customHeight="1" x14ac:dyDescent="0.25">
      <c r="A158" s="1" t="s">
        <v>242</v>
      </c>
    </row>
    <row r="159" spans="1:8" ht="15.75" customHeight="1" x14ac:dyDescent="0.25">
      <c r="A159" s="1" t="s">
        <v>243</v>
      </c>
    </row>
    <row r="160" spans="1:8" ht="15.75" customHeight="1" x14ac:dyDescent="0.25">
      <c r="A160" s="1" t="s">
        <v>244</v>
      </c>
      <c r="B160" s="6"/>
      <c r="C160" s="6"/>
      <c r="D160" s="6"/>
      <c r="E160" s="6"/>
      <c r="H160" s="6"/>
    </row>
    <row r="161" spans="1:8" ht="15.75" customHeight="1" x14ac:dyDescent="0.25">
      <c r="A161" s="1" t="s">
        <v>245</v>
      </c>
      <c r="B161" s="6"/>
      <c r="C161" s="6"/>
      <c r="D161" s="6"/>
      <c r="H161" s="6"/>
    </row>
    <row r="162" spans="1:8" ht="15.75" customHeight="1" x14ac:dyDescent="0.25">
      <c r="A162" s="1" t="s">
        <v>246</v>
      </c>
      <c r="B162" s="6"/>
      <c r="C162" s="6"/>
      <c r="D162" s="6"/>
      <c r="H162" s="6"/>
    </row>
    <row r="163" spans="1:8" ht="15.75" customHeight="1" x14ac:dyDescent="0.25">
      <c r="A163" s="1" t="s">
        <v>247</v>
      </c>
      <c r="B163" s="6"/>
      <c r="C163" s="6"/>
      <c r="D163" s="6"/>
      <c r="H163" s="6"/>
    </row>
    <row r="164" spans="1:8" ht="15.75" customHeight="1" x14ac:dyDescent="0.25">
      <c r="A164" s="1" t="s">
        <v>248</v>
      </c>
      <c r="B164" s="6"/>
      <c r="C164" s="6"/>
      <c r="H164" s="6"/>
    </row>
    <row r="165" spans="1:8" ht="15.75" customHeight="1" x14ac:dyDescent="0.25">
      <c r="A165" s="1" t="s">
        <v>249</v>
      </c>
      <c r="B165" s="6"/>
      <c r="C165" s="6"/>
      <c r="D165" s="6"/>
      <c r="H165" s="6"/>
    </row>
    <row r="166" spans="1:8" ht="15.75" customHeight="1" x14ac:dyDescent="0.25">
      <c r="A166" s="1" t="s">
        <v>250</v>
      </c>
      <c r="B166" s="6"/>
      <c r="C166" s="6"/>
      <c r="E166" s="6"/>
      <c r="H166" s="6"/>
    </row>
    <row r="167" spans="1:8" ht="15.75" customHeight="1" x14ac:dyDescent="0.25">
      <c r="A167" s="1" t="s">
        <v>251</v>
      </c>
      <c r="B167" s="6"/>
      <c r="C167" s="6"/>
      <c r="H167" s="6"/>
    </row>
    <row r="168" spans="1:8" ht="15.75" customHeight="1" x14ac:dyDescent="0.25">
      <c r="A168" s="1" t="s">
        <v>252</v>
      </c>
      <c r="B168" s="6"/>
      <c r="C168" s="6"/>
      <c r="H168" s="6"/>
    </row>
    <row r="169" spans="1:8" ht="15.75" customHeight="1" x14ac:dyDescent="0.25">
      <c r="A169" s="1" t="s">
        <v>253</v>
      </c>
    </row>
    <row r="170" spans="1:8" ht="15.75" customHeight="1" x14ac:dyDescent="0.25">
      <c r="A170" s="1" t="s">
        <v>254</v>
      </c>
    </row>
    <row r="171" spans="1:8" ht="15.75" customHeight="1" x14ac:dyDescent="0.25">
      <c r="A171" s="1" t="s">
        <v>255</v>
      </c>
    </row>
    <row r="172" spans="1:8" ht="15.75" customHeight="1" x14ac:dyDescent="0.25">
      <c r="A172" s="1" t="s">
        <v>256</v>
      </c>
      <c r="B172" s="6"/>
      <c r="H172" s="6"/>
    </row>
    <row r="173" spans="1:8" ht="15.75" customHeight="1" x14ac:dyDescent="0.25">
      <c r="A173" s="1" t="s">
        <v>257</v>
      </c>
      <c r="B173" s="6"/>
      <c r="C173" s="6"/>
      <c r="H173" s="6"/>
    </row>
    <row r="174" spans="1:8" ht="15.75" customHeight="1" x14ac:dyDescent="0.25">
      <c r="A174" s="1" t="s">
        <v>258</v>
      </c>
      <c r="B174" s="6"/>
      <c r="C174" s="6"/>
      <c r="H174" s="6"/>
    </row>
    <row r="175" spans="1:8" ht="15.75" customHeight="1" x14ac:dyDescent="0.25">
      <c r="A175" s="1" t="s">
        <v>259</v>
      </c>
      <c r="B175" s="6"/>
      <c r="H175" s="6"/>
    </row>
    <row r="176" spans="1:8" ht="15.75" customHeight="1" x14ac:dyDescent="0.25">
      <c r="A176" s="1" t="s">
        <v>260</v>
      </c>
      <c r="B176" s="6"/>
      <c r="C176" s="6"/>
      <c r="H176" s="6"/>
    </row>
    <row r="177" spans="1:8" ht="15.75" customHeight="1" x14ac:dyDescent="0.25">
      <c r="A177" s="1" t="s">
        <v>261</v>
      </c>
      <c r="B177" s="6"/>
      <c r="C177" s="6"/>
      <c r="H177" s="6"/>
    </row>
    <row r="178" spans="1:8" ht="15.75" customHeight="1" x14ac:dyDescent="0.25">
      <c r="A178" s="1" t="s">
        <v>262</v>
      </c>
      <c r="B178" s="6"/>
      <c r="D178" s="6"/>
      <c r="H178" s="6"/>
    </row>
    <row r="179" spans="1:8" ht="15.75" customHeight="1" x14ac:dyDescent="0.25">
      <c r="A179" s="1" t="s">
        <v>263</v>
      </c>
      <c r="B179" s="6"/>
      <c r="D179" s="6"/>
      <c r="H179" s="6"/>
    </row>
    <row r="180" spans="1:8" ht="15.75" customHeight="1" x14ac:dyDescent="0.25">
      <c r="A180" s="1" t="s">
        <v>264</v>
      </c>
      <c r="B180" s="6"/>
      <c r="D180" s="6"/>
      <c r="H180" s="6"/>
    </row>
    <row r="181" spans="1:8" ht="15.75" customHeight="1" x14ac:dyDescent="0.25">
      <c r="A181" s="1" t="s">
        <v>265</v>
      </c>
      <c r="B181" s="6"/>
      <c r="C181" s="6"/>
      <c r="E181" s="6"/>
      <c r="H181" s="6"/>
    </row>
    <row r="182" spans="1:8" ht="15.75" customHeight="1" x14ac:dyDescent="0.25">
      <c r="A182" s="1" t="s">
        <v>266</v>
      </c>
      <c r="B182" s="6"/>
      <c r="H182" s="6"/>
    </row>
    <row r="183" spans="1:8" ht="15.75" customHeight="1" x14ac:dyDescent="0.25">
      <c r="A183" s="1" t="s">
        <v>267</v>
      </c>
      <c r="B183" s="6"/>
      <c r="H183" s="6"/>
    </row>
    <row r="184" spans="1:8" ht="15.75" customHeight="1" x14ac:dyDescent="0.25">
      <c r="A184" s="1" t="s">
        <v>268</v>
      </c>
      <c r="B184" s="6"/>
      <c r="H184" s="6"/>
    </row>
    <row r="185" spans="1:8" ht="15.75" customHeight="1" x14ac:dyDescent="0.25">
      <c r="A185" s="1" t="s">
        <v>269</v>
      </c>
      <c r="B185" s="6"/>
      <c r="H185" s="6"/>
    </row>
    <row r="186" spans="1:8" ht="15.75" customHeight="1" x14ac:dyDescent="0.25">
      <c r="A186" s="1" t="s">
        <v>270</v>
      </c>
      <c r="B186" s="6"/>
      <c r="H186" s="6"/>
    </row>
    <row r="187" spans="1:8" ht="15.75" customHeight="1" x14ac:dyDescent="0.25">
      <c r="A187" s="1" t="s">
        <v>271</v>
      </c>
      <c r="B187" s="6"/>
      <c r="C187" s="6"/>
      <c r="H187" s="6"/>
    </row>
    <row r="188" spans="1:8" ht="15.75" customHeight="1" x14ac:dyDescent="0.25">
      <c r="A188" s="1" t="s">
        <v>272</v>
      </c>
      <c r="B188" s="6"/>
      <c r="H188" s="6"/>
    </row>
    <row r="189" spans="1:8" ht="15.75" customHeight="1" x14ac:dyDescent="0.25">
      <c r="A189" s="1" t="s">
        <v>273</v>
      </c>
      <c r="B189" s="6"/>
      <c r="C189" s="6"/>
      <c r="H189" s="6"/>
    </row>
    <row r="190" spans="1:8" ht="15.75" customHeight="1" x14ac:dyDescent="0.25">
      <c r="A190" s="1" t="s">
        <v>274</v>
      </c>
    </row>
    <row r="191" spans="1:8" ht="15.75" customHeight="1" x14ac:dyDescent="0.25">
      <c r="A191" s="1" t="s">
        <v>275</v>
      </c>
    </row>
    <row r="192" spans="1:8" ht="15.75" customHeight="1" x14ac:dyDescent="0.25">
      <c r="A192" s="1" t="s">
        <v>276</v>
      </c>
    </row>
    <row r="193" spans="1:8" ht="15.75" customHeight="1" x14ac:dyDescent="0.25">
      <c r="A193" s="1" t="s">
        <v>277</v>
      </c>
    </row>
    <row r="194" spans="1:8" ht="15.75" customHeight="1" x14ac:dyDescent="0.25">
      <c r="A194" s="1" t="s">
        <v>278</v>
      </c>
    </row>
    <row r="195" spans="1:8" ht="15.75" customHeight="1" x14ac:dyDescent="0.25">
      <c r="A195" s="1" t="s">
        <v>279</v>
      </c>
    </row>
    <row r="196" spans="1:8" ht="15.75" customHeight="1" x14ac:dyDescent="0.25">
      <c r="A196" s="1" t="s">
        <v>280</v>
      </c>
    </row>
    <row r="197" spans="1:8" ht="15.75" customHeight="1" x14ac:dyDescent="0.25">
      <c r="A197" s="1" t="s">
        <v>281</v>
      </c>
    </row>
    <row r="198" spans="1:8" ht="15.75" customHeight="1" x14ac:dyDescent="0.25">
      <c r="A198" s="1" t="s">
        <v>282</v>
      </c>
    </row>
    <row r="199" spans="1:8" ht="15.75" customHeight="1" x14ac:dyDescent="0.25">
      <c r="A199" s="1" t="s">
        <v>283</v>
      </c>
    </row>
    <row r="200" spans="1:8" ht="15.75" customHeight="1" x14ac:dyDescent="0.25">
      <c r="A200" s="1" t="s">
        <v>284</v>
      </c>
    </row>
    <row r="201" spans="1:8" ht="15.75" customHeight="1" x14ac:dyDescent="0.25">
      <c r="A201" s="1" t="s">
        <v>285</v>
      </c>
    </row>
    <row r="202" spans="1:8" ht="15.75" customHeight="1" x14ac:dyDescent="0.25">
      <c r="A202" s="1" t="s">
        <v>286</v>
      </c>
      <c r="B202" s="6"/>
      <c r="C202" s="6"/>
      <c r="H202" s="6"/>
    </row>
    <row r="203" spans="1:8" ht="15.75" customHeight="1" x14ac:dyDescent="0.25">
      <c r="A203" s="1" t="s">
        <v>287</v>
      </c>
      <c r="B203" s="6"/>
      <c r="C203" s="6"/>
      <c r="D203" s="6"/>
      <c r="H203" s="6"/>
    </row>
    <row r="204" spans="1:8" ht="15.75" customHeight="1" x14ac:dyDescent="0.25">
      <c r="A204" s="1" t="s">
        <v>288</v>
      </c>
      <c r="B204" s="6"/>
      <c r="C204" s="6"/>
      <c r="H204" s="6"/>
    </row>
    <row r="205" spans="1:8" ht="15.75" customHeight="1" x14ac:dyDescent="0.25">
      <c r="A205" s="1" t="s">
        <v>289</v>
      </c>
      <c r="B205" s="6"/>
      <c r="C205" s="6"/>
      <c r="H205" s="6"/>
    </row>
    <row r="206" spans="1:8" ht="15.75" customHeight="1" x14ac:dyDescent="0.25">
      <c r="A206" s="1" t="s">
        <v>290</v>
      </c>
      <c r="B206" s="6"/>
      <c r="C206" s="6"/>
      <c r="H206" s="6"/>
    </row>
    <row r="207" spans="1:8" ht="15.75" customHeight="1" x14ac:dyDescent="0.25">
      <c r="A207" s="1" t="s">
        <v>291</v>
      </c>
      <c r="B207" s="6"/>
      <c r="C207" s="6"/>
      <c r="H207" s="6"/>
    </row>
    <row r="208" spans="1:8" ht="15.75" customHeight="1" x14ac:dyDescent="0.25">
      <c r="A208" s="1" t="s">
        <v>292</v>
      </c>
      <c r="B208" s="6"/>
      <c r="D208" s="6"/>
      <c r="H208" s="6"/>
    </row>
    <row r="209" spans="1:8" ht="15.75" customHeight="1" x14ac:dyDescent="0.25">
      <c r="A209" s="1" t="s">
        <v>293</v>
      </c>
      <c r="B209" s="6"/>
      <c r="D209" s="6"/>
      <c r="H209" s="6"/>
    </row>
    <row r="210" spans="1:8" ht="15.75" customHeight="1" x14ac:dyDescent="0.25">
      <c r="A210" s="1" t="s">
        <v>294</v>
      </c>
      <c r="B210" s="6"/>
      <c r="C210" s="6"/>
      <c r="H210" s="6"/>
    </row>
    <row r="211" spans="1:8" ht="15.75" customHeight="1" x14ac:dyDescent="0.25">
      <c r="A211" s="1" t="s">
        <v>295</v>
      </c>
      <c r="B211" s="6"/>
      <c r="C211" s="6"/>
      <c r="H211" s="6"/>
    </row>
    <row r="212" spans="1:8" ht="15.75" customHeight="1" x14ac:dyDescent="0.25">
      <c r="A212" s="1" t="s">
        <v>296</v>
      </c>
      <c r="B212" s="6"/>
      <c r="D212" s="6"/>
      <c r="H212" s="6"/>
    </row>
    <row r="213" spans="1:8" ht="15.75" customHeight="1" x14ac:dyDescent="0.25">
      <c r="A213" s="1" t="s">
        <v>297</v>
      </c>
      <c r="B213" s="6"/>
      <c r="C213" s="6"/>
      <c r="H213" s="6"/>
    </row>
    <row r="214" spans="1:8" ht="15.75" customHeight="1" x14ac:dyDescent="0.25">
      <c r="A214" s="1" t="s">
        <v>298</v>
      </c>
      <c r="B214" s="6"/>
      <c r="C214" s="6"/>
      <c r="H214" s="6"/>
    </row>
    <row r="215" spans="1:8" ht="15.75" customHeight="1" x14ac:dyDescent="0.25">
      <c r="A215" s="1" t="s">
        <v>299</v>
      </c>
      <c r="B215" s="6"/>
      <c r="C215" s="6"/>
      <c r="H215" s="6"/>
    </row>
    <row r="216" spans="1:8" ht="15.75" customHeight="1" x14ac:dyDescent="0.25">
      <c r="A216" s="1" t="s">
        <v>300</v>
      </c>
      <c r="B216" s="6"/>
      <c r="D216" s="6"/>
      <c r="H216" s="6"/>
    </row>
    <row r="217" spans="1:8" ht="15.75" customHeight="1" x14ac:dyDescent="0.25">
      <c r="A217" s="1" t="s">
        <v>301</v>
      </c>
      <c r="B217" s="6"/>
      <c r="D217" s="6"/>
      <c r="H217" s="6"/>
    </row>
    <row r="218" spans="1:8" ht="15.75" customHeight="1" x14ac:dyDescent="0.25">
      <c r="A218" s="1" t="s">
        <v>302</v>
      </c>
      <c r="B218" s="6"/>
      <c r="D218" s="6"/>
      <c r="H218" s="6"/>
    </row>
    <row r="219" spans="1:8" ht="15.75" customHeight="1" x14ac:dyDescent="0.25">
      <c r="A219" s="1" t="s">
        <v>303</v>
      </c>
      <c r="B219" s="6"/>
      <c r="C219" s="6"/>
      <c r="H219" s="6"/>
    </row>
    <row r="220" spans="1:8" ht="15.75" customHeight="1" x14ac:dyDescent="0.25">
      <c r="A220" s="1" t="s">
        <v>304</v>
      </c>
      <c r="B220" s="6"/>
      <c r="C220" s="6"/>
      <c r="H220" s="6"/>
    </row>
    <row r="221" spans="1:8" ht="15.75" customHeight="1" x14ac:dyDescent="0.25">
      <c r="A221" s="1" t="s">
        <v>305</v>
      </c>
      <c r="B221" s="6"/>
      <c r="D221" s="6"/>
      <c r="H221" s="6"/>
    </row>
    <row r="222" spans="1:8" ht="15.75" customHeight="1" x14ac:dyDescent="0.25">
      <c r="A222" s="1" t="s">
        <v>306</v>
      </c>
      <c r="B222" s="6"/>
      <c r="C222" s="6"/>
      <c r="H222" s="6"/>
    </row>
    <row r="223" spans="1:8" ht="15.75" customHeight="1" x14ac:dyDescent="0.25">
      <c r="A223" s="1" t="s">
        <v>307</v>
      </c>
      <c r="B223" s="6"/>
      <c r="C223" s="6"/>
      <c r="H223" s="6"/>
    </row>
    <row r="224" spans="1:8" ht="15.75" customHeight="1" x14ac:dyDescent="0.25">
      <c r="A224" s="1" t="s">
        <v>308</v>
      </c>
      <c r="B224" s="6"/>
      <c r="D224" s="6"/>
      <c r="H224" s="6"/>
    </row>
    <row r="225" spans="1:8" ht="15.75" customHeight="1" x14ac:dyDescent="0.25">
      <c r="A225" s="1" t="s">
        <v>309</v>
      </c>
      <c r="B225" s="6"/>
      <c r="C225" s="6"/>
      <c r="H225" s="6"/>
    </row>
    <row r="226" spans="1:8" ht="15.75" customHeight="1" x14ac:dyDescent="0.25">
      <c r="A226" s="1" t="s">
        <v>310</v>
      </c>
      <c r="B226" s="6"/>
      <c r="C226" s="6"/>
      <c r="H226" s="6"/>
    </row>
    <row r="227" spans="1:8" ht="15.75" customHeight="1" x14ac:dyDescent="0.25">
      <c r="A227" s="1" t="s">
        <v>311</v>
      </c>
      <c r="B227" s="6"/>
      <c r="C227" s="6"/>
      <c r="H227" s="6"/>
    </row>
    <row r="228" spans="1:8" ht="15.75" customHeight="1" x14ac:dyDescent="0.25">
      <c r="A228" s="1" t="s">
        <v>312</v>
      </c>
      <c r="B228" s="6"/>
      <c r="C228" s="6"/>
      <c r="H228" s="6"/>
    </row>
    <row r="229" spans="1:8" ht="15.75" customHeight="1" x14ac:dyDescent="0.25">
      <c r="A229" s="1" t="s">
        <v>313</v>
      </c>
      <c r="B229" s="6"/>
      <c r="C229" s="6"/>
      <c r="H229" s="6"/>
    </row>
    <row r="230" spans="1:8" ht="15.75" customHeight="1" x14ac:dyDescent="0.25">
      <c r="A230" s="1" t="s">
        <v>314</v>
      </c>
      <c r="B230" s="6"/>
      <c r="C230" s="6"/>
      <c r="H230" s="6"/>
    </row>
    <row r="231" spans="1:8" ht="15.75" customHeight="1" x14ac:dyDescent="0.25">
      <c r="A231" s="1" t="s">
        <v>315</v>
      </c>
      <c r="B231" s="6"/>
      <c r="C231" s="6"/>
      <c r="H231" s="6"/>
    </row>
    <row r="232" spans="1:8" ht="15.75" customHeight="1" x14ac:dyDescent="0.25">
      <c r="A232" s="1" t="s">
        <v>316</v>
      </c>
      <c r="B232" s="6"/>
      <c r="C232" s="6"/>
      <c r="H232" s="6"/>
    </row>
    <row r="233" spans="1:8" ht="15.75" customHeight="1" x14ac:dyDescent="0.25">
      <c r="A233" s="1" t="s">
        <v>317</v>
      </c>
      <c r="B233" s="6"/>
      <c r="H233" s="6"/>
    </row>
    <row r="234" spans="1:8" ht="15.75" customHeight="1" x14ac:dyDescent="0.25">
      <c r="A234" s="1" t="s">
        <v>318</v>
      </c>
      <c r="B234" s="6"/>
      <c r="H234" s="6"/>
    </row>
    <row r="235" spans="1:8" ht="15.75" customHeight="1" x14ac:dyDescent="0.25">
      <c r="A235" s="1" t="s">
        <v>319</v>
      </c>
      <c r="B235" s="6"/>
      <c r="C235" s="6"/>
      <c r="H235" s="6"/>
    </row>
    <row r="236" spans="1:8" ht="15.75" customHeight="1" x14ac:dyDescent="0.25">
      <c r="A236" s="1" t="s">
        <v>320</v>
      </c>
      <c r="B236" s="6"/>
      <c r="C236" s="6"/>
      <c r="H236" s="6"/>
    </row>
    <row r="237" spans="1:8" ht="15.75" customHeight="1" x14ac:dyDescent="0.25">
      <c r="A237" s="1" t="s">
        <v>321</v>
      </c>
      <c r="B237" s="6"/>
      <c r="H237" s="6"/>
    </row>
    <row r="238" spans="1:8" ht="15.75" customHeight="1" x14ac:dyDescent="0.25">
      <c r="A238" s="1" t="s">
        <v>322</v>
      </c>
      <c r="B238" s="6"/>
      <c r="C238" s="6"/>
      <c r="H238" s="6"/>
    </row>
    <row r="239" spans="1:8" ht="15.75" customHeight="1" x14ac:dyDescent="0.25">
      <c r="A239" s="1" t="s">
        <v>323</v>
      </c>
      <c r="B239" s="6"/>
      <c r="D239" s="6"/>
      <c r="H239" s="6"/>
    </row>
    <row r="240" spans="1:8" ht="15.75" customHeight="1" x14ac:dyDescent="0.25">
      <c r="A240" s="1" t="s">
        <v>324</v>
      </c>
      <c r="B240" s="6"/>
      <c r="C240" s="6"/>
      <c r="H240" s="6"/>
    </row>
    <row r="241" spans="1:8" ht="15.75" customHeight="1" x14ac:dyDescent="0.25">
      <c r="A241" s="1" t="s">
        <v>325</v>
      </c>
      <c r="B241" s="6"/>
      <c r="C241" s="6"/>
      <c r="H241" s="6"/>
    </row>
    <row r="242" spans="1:8" ht="15.75" customHeight="1" x14ac:dyDescent="0.25">
      <c r="A242" s="1" t="s">
        <v>326</v>
      </c>
      <c r="B242" s="6"/>
      <c r="C242" s="6"/>
      <c r="H242" s="6"/>
    </row>
    <row r="243" spans="1:8" ht="15.75" customHeight="1" x14ac:dyDescent="0.25">
      <c r="A243" s="1" t="s">
        <v>327</v>
      </c>
      <c r="B243" s="6"/>
      <c r="H243" s="6"/>
    </row>
    <row r="244" spans="1:8" ht="15.75" customHeight="1" x14ac:dyDescent="0.25">
      <c r="A244" s="1" t="s">
        <v>328</v>
      </c>
      <c r="B244" s="6"/>
      <c r="H244" s="6"/>
    </row>
    <row r="245" spans="1:8" ht="15.75" customHeight="1" x14ac:dyDescent="0.25">
      <c r="A245" s="1" t="s">
        <v>329</v>
      </c>
      <c r="B245" s="6"/>
      <c r="C245" s="6"/>
      <c r="H245" s="6"/>
    </row>
    <row r="246" spans="1:8" ht="15.75" customHeight="1" x14ac:dyDescent="0.25">
      <c r="A246" s="1" t="s">
        <v>330</v>
      </c>
      <c r="B246" s="6"/>
      <c r="C246" s="6"/>
      <c r="H246" s="6"/>
    </row>
    <row r="247" spans="1:8" ht="15.75" customHeight="1" x14ac:dyDescent="0.25">
      <c r="A247" s="1" t="s">
        <v>331</v>
      </c>
      <c r="B247" s="6"/>
      <c r="C247" s="6"/>
      <c r="H247" s="6"/>
    </row>
    <row r="248" spans="1:8" ht="15.75" customHeight="1" x14ac:dyDescent="0.25">
      <c r="A248" s="1" t="s">
        <v>332</v>
      </c>
      <c r="B248" s="6"/>
      <c r="H248" s="6"/>
    </row>
    <row r="249" spans="1:8" ht="15.75" customHeight="1" x14ac:dyDescent="0.25">
      <c r="A249" s="1" t="s">
        <v>333</v>
      </c>
      <c r="B249" s="6"/>
      <c r="H249" s="6"/>
    </row>
    <row r="250" spans="1:8" ht="15.75" customHeight="1" x14ac:dyDescent="0.25">
      <c r="A250" s="1" t="s">
        <v>334</v>
      </c>
      <c r="B250" s="6"/>
      <c r="C250" s="6"/>
      <c r="H250" s="6"/>
    </row>
    <row r="251" spans="1:8" ht="15.75" customHeight="1" x14ac:dyDescent="0.25">
      <c r="A251" s="1" t="s">
        <v>335</v>
      </c>
      <c r="B251" s="6"/>
      <c r="C251" s="6"/>
      <c r="H251" s="6"/>
    </row>
    <row r="252" spans="1:8" ht="15.75" customHeight="1" x14ac:dyDescent="0.25">
      <c r="A252" s="1" t="s">
        <v>336</v>
      </c>
      <c r="B252" s="6"/>
      <c r="C252" s="6"/>
      <c r="H252" s="6"/>
    </row>
    <row r="253" spans="1:8" ht="15.75" customHeight="1" x14ac:dyDescent="0.25">
      <c r="A253" s="1" t="s">
        <v>337</v>
      </c>
      <c r="B253" s="6"/>
      <c r="H253" s="6"/>
    </row>
    <row r="254" spans="1:8" ht="15.75" customHeight="1" x14ac:dyDescent="0.25">
      <c r="A254" s="1" t="s">
        <v>338</v>
      </c>
      <c r="B254" s="6"/>
      <c r="C254" s="6"/>
      <c r="H254" s="6"/>
    </row>
    <row r="255" spans="1:8" ht="15.75" customHeight="1" x14ac:dyDescent="0.25">
      <c r="A255" s="1" t="s">
        <v>339</v>
      </c>
      <c r="B255" s="6"/>
      <c r="C255" s="6"/>
      <c r="H255" s="6"/>
    </row>
    <row r="256" spans="1:8" ht="15.75" customHeight="1" x14ac:dyDescent="0.25">
      <c r="A256" s="1" t="s">
        <v>340</v>
      </c>
      <c r="B256" s="6"/>
      <c r="H256" s="6"/>
    </row>
    <row r="257" spans="1:8" ht="15.75" customHeight="1" x14ac:dyDescent="0.25">
      <c r="A257" s="1" t="s">
        <v>341</v>
      </c>
      <c r="B257" s="6"/>
      <c r="H257" s="6"/>
    </row>
    <row r="258" spans="1:8" ht="15.75" customHeight="1" x14ac:dyDescent="0.25">
      <c r="A258" s="1" t="s">
        <v>342</v>
      </c>
      <c r="B258" s="6"/>
      <c r="H258" s="6"/>
    </row>
    <row r="259" spans="1:8" ht="15.75" customHeight="1" x14ac:dyDescent="0.25">
      <c r="A259" s="1" t="s">
        <v>343</v>
      </c>
      <c r="B259" s="6"/>
      <c r="H259" s="6"/>
    </row>
    <row r="260" spans="1:8" ht="15.75" customHeight="1" x14ac:dyDescent="0.25">
      <c r="A260" s="1" t="s">
        <v>344</v>
      </c>
      <c r="B260" s="6"/>
      <c r="C260" s="6"/>
      <c r="H260" s="6"/>
    </row>
    <row r="261" spans="1:8" ht="15.75" customHeight="1" x14ac:dyDescent="0.25">
      <c r="A261" s="1" t="s">
        <v>345</v>
      </c>
      <c r="B261" s="6"/>
      <c r="C261" s="6"/>
      <c r="H261" s="6"/>
    </row>
    <row r="262" spans="1:8" ht="15.75" customHeight="1" x14ac:dyDescent="0.25">
      <c r="A262" s="1" t="s">
        <v>346</v>
      </c>
      <c r="B262" s="6"/>
      <c r="C262" s="6"/>
      <c r="H262" s="6"/>
    </row>
    <row r="263" spans="1:8" ht="15.75" customHeight="1" x14ac:dyDescent="0.25">
      <c r="A263" s="1" t="s">
        <v>347</v>
      </c>
      <c r="B263" s="6"/>
      <c r="C263" s="6"/>
      <c r="H263" s="6"/>
    </row>
    <row r="264" spans="1:8" ht="15.75" customHeight="1" x14ac:dyDescent="0.25">
      <c r="A264" s="1" t="s">
        <v>348</v>
      </c>
      <c r="B264" s="6"/>
      <c r="C264" s="6"/>
      <c r="H264" s="8"/>
    </row>
    <row r="265" spans="1:8" ht="15.75" customHeight="1" x14ac:dyDescent="0.25">
      <c r="A265" s="1" t="s">
        <v>349</v>
      </c>
      <c r="B265" s="6"/>
      <c r="C265" s="6"/>
      <c r="H265" s="8"/>
    </row>
    <row r="266" spans="1:8" ht="15.75" customHeight="1" x14ac:dyDescent="0.25">
      <c r="A266" s="1" t="s">
        <v>350</v>
      </c>
      <c r="B266" s="6"/>
      <c r="C266" s="6"/>
      <c r="H266" s="8"/>
    </row>
    <row r="267" spans="1:8" ht="15.75" customHeight="1" x14ac:dyDescent="0.25">
      <c r="A267" s="1" t="s">
        <v>351</v>
      </c>
      <c r="B267" s="6"/>
      <c r="C267" s="6"/>
      <c r="H267" s="6"/>
    </row>
    <row r="268" spans="1:8" ht="15.75" customHeight="1" x14ac:dyDescent="0.25">
      <c r="A268" s="1" t="s">
        <v>352</v>
      </c>
      <c r="B268" s="6"/>
      <c r="C268" s="6"/>
      <c r="H268" s="8"/>
    </row>
    <row r="269" spans="1:8" ht="15.75" customHeight="1" x14ac:dyDescent="0.25">
      <c r="A269" s="1" t="s">
        <v>353</v>
      </c>
      <c r="B269" s="6"/>
      <c r="C269" s="6"/>
      <c r="H269" s="8"/>
    </row>
    <row r="270" spans="1:8" ht="15.75" customHeight="1" x14ac:dyDescent="0.25">
      <c r="A270" s="1" t="s">
        <v>354</v>
      </c>
      <c r="B270" s="6"/>
      <c r="C270" s="6"/>
      <c r="H270" s="8"/>
    </row>
    <row r="271" spans="1:8" ht="15.75" customHeight="1" x14ac:dyDescent="0.25">
      <c r="A271" s="1" t="s">
        <v>355</v>
      </c>
      <c r="B271" s="6"/>
      <c r="C271" s="6"/>
      <c r="H271" s="8"/>
    </row>
    <row r="272" spans="1:8" ht="15.75" customHeight="1" x14ac:dyDescent="0.25">
      <c r="A272" s="1" t="s">
        <v>356</v>
      </c>
      <c r="B272" s="6"/>
      <c r="C272" s="6"/>
      <c r="H272" s="8"/>
    </row>
    <row r="273" spans="1:8" ht="15.75" customHeight="1" x14ac:dyDescent="0.25">
      <c r="A273" s="1" t="s">
        <v>357</v>
      </c>
      <c r="B273" s="6"/>
      <c r="C273" s="6"/>
      <c r="H273" s="8"/>
    </row>
    <row r="274" spans="1:8" ht="15.75" customHeight="1" x14ac:dyDescent="0.25">
      <c r="A274" s="1" t="s">
        <v>358</v>
      </c>
      <c r="B274" s="6"/>
      <c r="C274" s="6"/>
      <c r="H274" s="8"/>
    </row>
    <row r="275" spans="1:8" ht="15.75" customHeight="1" x14ac:dyDescent="0.25">
      <c r="A275" s="1" t="s">
        <v>359</v>
      </c>
      <c r="B275" s="6"/>
      <c r="C275" s="6"/>
      <c r="H275" s="8"/>
    </row>
    <row r="276" spans="1:8" ht="15.75" customHeight="1" x14ac:dyDescent="0.25">
      <c r="A276" s="1" t="s">
        <v>360</v>
      </c>
      <c r="B276" s="6"/>
      <c r="C276" s="6"/>
      <c r="H276" s="8"/>
    </row>
    <row r="277" spans="1:8" ht="15.75" customHeight="1" x14ac:dyDescent="0.25">
      <c r="A277" s="1" t="s">
        <v>361</v>
      </c>
      <c r="B277" s="6"/>
      <c r="C277" s="6"/>
      <c r="H277" s="8"/>
    </row>
    <row r="278" spans="1:8" ht="15.75" customHeight="1" x14ac:dyDescent="0.25">
      <c r="A278" s="1" t="s">
        <v>362</v>
      </c>
      <c r="B278" s="6"/>
      <c r="C278" s="6"/>
      <c r="H278" s="8"/>
    </row>
    <row r="279" spans="1:8" ht="15.75" customHeight="1" x14ac:dyDescent="0.25">
      <c r="A279" s="1" t="s">
        <v>363</v>
      </c>
      <c r="B279" s="6"/>
      <c r="C279" s="6"/>
      <c r="H279" s="8"/>
    </row>
    <row r="280" spans="1:8" ht="15.75" customHeight="1" x14ac:dyDescent="0.25">
      <c r="A280" s="1" t="s">
        <v>364</v>
      </c>
      <c r="B280" s="6"/>
      <c r="C280" s="6"/>
      <c r="H280" s="8"/>
    </row>
    <row r="281" spans="1:8" ht="15.75" customHeight="1" x14ac:dyDescent="0.25">
      <c r="A281" s="1" t="s">
        <v>365</v>
      </c>
      <c r="B281" s="6"/>
      <c r="C281" s="6"/>
      <c r="H281" s="8"/>
    </row>
    <row r="282" spans="1:8" ht="15.75" customHeight="1" x14ac:dyDescent="0.25">
      <c r="A282" s="1" t="s">
        <v>366</v>
      </c>
      <c r="B282" s="6"/>
      <c r="C282" s="6"/>
      <c r="H282" s="8"/>
    </row>
    <row r="283" spans="1:8" ht="15.75" customHeight="1" x14ac:dyDescent="0.25">
      <c r="A283" s="1" t="s">
        <v>367</v>
      </c>
      <c r="B283" s="6"/>
      <c r="C283" s="6"/>
      <c r="H283" s="8"/>
    </row>
    <row r="284" spans="1:8" ht="15.75" customHeight="1" x14ac:dyDescent="0.25">
      <c r="A284" s="1" t="s">
        <v>368</v>
      </c>
    </row>
    <row r="285" spans="1:8" ht="15.75" customHeight="1" x14ac:dyDescent="0.25">
      <c r="A285" s="1" t="s">
        <v>369</v>
      </c>
    </row>
    <row r="286" spans="1:8" ht="15.75" customHeight="1" x14ac:dyDescent="0.25">
      <c r="A286" s="1" t="s">
        <v>370</v>
      </c>
    </row>
    <row r="287" spans="1:8" ht="15.75" customHeight="1" x14ac:dyDescent="0.25">
      <c r="A287" s="1" t="s">
        <v>371</v>
      </c>
    </row>
    <row r="288" spans="1:8" ht="15.75" customHeight="1" x14ac:dyDescent="0.25">
      <c r="A288" s="1" t="s">
        <v>372</v>
      </c>
    </row>
    <row r="289" spans="1:1" ht="15.75" customHeight="1" x14ac:dyDescent="0.25">
      <c r="A289" s="1" t="s">
        <v>373</v>
      </c>
    </row>
    <row r="290" spans="1:1" ht="15.75" customHeight="1" x14ac:dyDescent="0.25">
      <c r="A290" s="1" t="s">
        <v>374</v>
      </c>
    </row>
    <row r="291" spans="1:1" ht="15.75" customHeight="1" x14ac:dyDescent="0.25">
      <c r="A291" s="1" t="s">
        <v>375</v>
      </c>
    </row>
    <row r="292" spans="1:1" ht="15.75" customHeight="1" x14ac:dyDescent="0.25">
      <c r="A292" s="1" t="s">
        <v>376</v>
      </c>
    </row>
    <row r="293" spans="1:1" ht="15.75" customHeight="1" x14ac:dyDescent="0.25">
      <c r="A293" s="1" t="s">
        <v>377</v>
      </c>
    </row>
    <row r="294" spans="1:1" ht="15.75" customHeight="1" x14ac:dyDescent="0.25">
      <c r="A294" s="1" t="s">
        <v>378</v>
      </c>
    </row>
    <row r="295" spans="1:1" ht="15.75" customHeight="1" x14ac:dyDescent="0.25">
      <c r="A295" s="1" t="s">
        <v>379</v>
      </c>
    </row>
    <row r="296" spans="1:1" ht="15.75" customHeight="1" x14ac:dyDescent="0.25">
      <c r="A296" s="1" t="s">
        <v>380</v>
      </c>
    </row>
    <row r="297" spans="1:1" ht="15.75" customHeight="1" x14ac:dyDescent="0.25">
      <c r="A297" s="1" t="s">
        <v>381</v>
      </c>
    </row>
    <row r="298" spans="1:1" ht="15.75" customHeight="1" x14ac:dyDescent="0.25">
      <c r="A298" s="1" t="s">
        <v>382</v>
      </c>
    </row>
    <row r="299" spans="1:1" ht="15.75" customHeight="1" x14ac:dyDescent="0.25">
      <c r="A299" s="1" t="s">
        <v>383</v>
      </c>
    </row>
    <row r="300" spans="1:1" ht="15.75" customHeight="1" x14ac:dyDescent="0.25">
      <c r="A300" s="1" t="s">
        <v>384</v>
      </c>
    </row>
    <row r="301" spans="1:1" ht="15.75" customHeight="1" x14ac:dyDescent="0.25">
      <c r="A301" s="1" t="s">
        <v>385</v>
      </c>
    </row>
    <row r="302" spans="1:1" ht="15.75" customHeight="1" x14ac:dyDescent="0.25">
      <c r="A302" s="1" t="s">
        <v>386</v>
      </c>
    </row>
    <row r="303" spans="1:1" ht="15.75" customHeight="1" x14ac:dyDescent="0.25">
      <c r="A303" s="1" t="s">
        <v>387</v>
      </c>
    </row>
    <row r="304" spans="1:1" ht="15.75" customHeight="1" x14ac:dyDescent="0.25">
      <c r="A304" s="1" t="s">
        <v>388</v>
      </c>
    </row>
    <row r="305" spans="1:1" ht="15.75" customHeight="1" x14ac:dyDescent="0.25">
      <c r="A305" s="1" t="s">
        <v>389</v>
      </c>
    </row>
    <row r="306" spans="1:1" ht="15.75" customHeight="1" x14ac:dyDescent="0.25">
      <c r="A306" s="1" t="s">
        <v>390</v>
      </c>
    </row>
    <row r="307" spans="1:1" ht="15.75" customHeight="1" x14ac:dyDescent="0.25">
      <c r="A307" s="1" t="s">
        <v>391</v>
      </c>
    </row>
    <row r="308" spans="1:1" ht="15.75" customHeight="1" x14ac:dyDescent="0.25">
      <c r="A308" s="1" t="s">
        <v>392</v>
      </c>
    </row>
    <row r="309" spans="1:1" ht="15.75" customHeight="1" x14ac:dyDescent="0.25">
      <c r="A309" s="1" t="s">
        <v>393</v>
      </c>
    </row>
    <row r="310" spans="1:1" ht="15.75" customHeight="1" x14ac:dyDescent="0.25">
      <c r="A310" s="1" t="s">
        <v>394</v>
      </c>
    </row>
    <row r="311" spans="1:1" ht="15.75" customHeight="1" x14ac:dyDescent="0.25">
      <c r="A311" s="1" t="s">
        <v>395</v>
      </c>
    </row>
    <row r="312" spans="1:1" ht="15.75" customHeight="1" x14ac:dyDescent="0.25">
      <c r="A312" s="1" t="s">
        <v>396</v>
      </c>
    </row>
    <row r="313" spans="1:1" ht="15.75" customHeight="1" x14ac:dyDescent="0.25">
      <c r="A313" s="1" t="s">
        <v>397</v>
      </c>
    </row>
    <row r="314" spans="1:1" ht="15.75" customHeight="1" x14ac:dyDescent="0.25">
      <c r="A314" s="1" t="s">
        <v>398</v>
      </c>
    </row>
    <row r="315" spans="1:1" ht="15.75" customHeight="1" x14ac:dyDescent="0.25">
      <c r="A315" s="1" t="s">
        <v>399</v>
      </c>
    </row>
    <row r="316" spans="1:1" ht="15.75" customHeight="1" x14ac:dyDescent="0.25">
      <c r="A316" s="1" t="s">
        <v>400</v>
      </c>
    </row>
    <row r="317" spans="1:1" ht="15.75" customHeight="1" x14ac:dyDescent="0.25">
      <c r="A317" s="1" t="s">
        <v>401</v>
      </c>
    </row>
    <row r="318" spans="1:1" ht="15.75" customHeight="1" x14ac:dyDescent="0.25">
      <c r="A318" s="1" t="s">
        <v>402</v>
      </c>
    </row>
    <row r="319" spans="1:1" ht="15.75" customHeight="1" x14ac:dyDescent="0.25">
      <c r="A319" s="1" t="s">
        <v>403</v>
      </c>
    </row>
    <row r="320" spans="1:1" ht="15.75" customHeight="1" x14ac:dyDescent="0.25">
      <c r="A320" s="1" t="s">
        <v>404</v>
      </c>
    </row>
    <row r="321" spans="1:1" ht="15.75" customHeight="1" x14ac:dyDescent="0.25">
      <c r="A321" s="1" t="s">
        <v>405</v>
      </c>
    </row>
    <row r="322" spans="1:1" ht="15.75" customHeight="1" x14ac:dyDescent="0.25">
      <c r="A322" s="1" t="s">
        <v>406</v>
      </c>
    </row>
    <row r="323" spans="1:1" ht="15.75" customHeight="1" x14ac:dyDescent="0.25">
      <c r="A323" s="1" t="s">
        <v>407</v>
      </c>
    </row>
    <row r="324" spans="1:1" ht="15.75" customHeight="1" x14ac:dyDescent="0.25">
      <c r="A324" s="1" t="s">
        <v>408</v>
      </c>
    </row>
    <row r="325" spans="1:1" ht="15.75" customHeight="1" x14ac:dyDescent="0.25">
      <c r="A325" s="1" t="s">
        <v>409</v>
      </c>
    </row>
    <row r="326" spans="1:1" ht="15.75" customHeight="1" x14ac:dyDescent="0.25">
      <c r="A326" s="1" t="s">
        <v>410</v>
      </c>
    </row>
    <row r="327" spans="1:1" ht="15.75" customHeight="1" x14ac:dyDescent="0.25">
      <c r="A327" s="1" t="s">
        <v>411</v>
      </c>
    </row>
    <row r="328" spans="1:1" ht="15.75" customHeight="1" x14ac:dyDescent="0.25">
      <c r="A328" s="1" t="s">
        <v>412</v>
      </c>
    </row>
    <row r="329" spans="1:1" ht="15.75" customHeight="1" x14ac:dyDescent="0.25">
      <c r="A329" s="1" t="s">
        <v>413</v>
      </c>
    </row>
    <row r="330" spans="1:1" ht="15.75" customHeight="1" x14ac:dyDescent="0.25">
      <c r="A330" s="1" t="s">
        <v>414</v>
      </c>
    </row>
    <row r="331" spans="1:1" ht="15.75" customHeight="1" x14ac:dyDescent="0.25">
      <c r="A331" s="1" t="s">
        <v>415</v>
      </c>
    </row>
    <row r="332" spans="1:1" ht="15.75" customHeight="1" x14ac:dyDescent="0.25">
      <c r="A332" s="1" t="s">
        <v>416</v>
      </c>
    </row>
    <row r="333" spans="1:1" ht="15.75" customHeight="1" x14ac:dyDescent="0.25">
      <c r="A333" s="1" t="s">
        <v>417</v>
      </c>
    </row>
    <row r="334" spans="1:1" ht="15.75" customHeight="1" x14ac:dyDescent="0.25">
      <c r="A334" s="1" t="s">
        <v>418</v>
      </c>
    </row>
    <row r="335" spans="1:1" ht="15.75" customHeight="1" x14ac:dyDescent="0.25">
      <c r="A335" s="1" t="s">
        <v>419</v>
      </c>
    </row>
    <row r="336" spans="1:1" ht="15.75" customHeight="1" x14ac:dyDescent="0.25">
      <c r="A336" s="1" t="s">
        <v>420</v>
      </c>
    </row>
    <row r="337" spans="1:8" ht="15.75" customHeight="1" x14ac:dyDescent="0.25">
      <c r="A337" s="1" t="s">
        <v>421</v>
      </c>
    </row>
    <row r="338" spans="1:8" ht="15.75" customHeight="1" x14ac:dyDescent="0.25">
      <c r="A338" s="1" t="s">
        <v>422</v>
      </c>
    </row>
    <row r="339" spans="1:8" ht="15.75" customHeight="1" x14ac:dyDescent="0.25">
      <c r="A339" s="1" t="s">
        <v>423</v>
      </c>
    </row>
    <row r="340" spans="1:8" ht="15.75" customHeight="1" x14ac:dyDescent="0.25">
      <c r="A340" s="1" t="s">
        <v>424</v>
      </c>
    </row>
    <row r="341" spans="1:8" ht="15.75" customHeight="1" x14ac:dyDescent="0.25">
      <c r="A341" s="1" t="s">
        <v>425</v>
      </c>
      <c r="H341" s="6"/>
    </row>
    <row r="342" spans="1:8" ht="15.75" customHeight="1" x14ac:dyDescent="0.25">
      <c r="A342" s="1" t="s">
        <v>426</v>
      </c>
      <c r="H342" s="6"/>
    </row>
    <row r="343" spans="1:8" ht="15.75" customHeight="1" x14ac:dyDescent="0.25">
      <c r="A343" s="1" t="s">
        <v>427</v>
      </c>
      <c r="H343" s="6"/>
    </row>
    <row r="344" spans="1:8" ht="15.75" customHeight="1" x14ac:dyDescent="0.25">
      <c r="A344" s="1" t="s">
        <v>428</v>
      </c>
      <c r="H344" s="6"/>
    </row>
    <row r="345" spans="1:8" ht="15.75" customHeight="1" x14ac:dyDescent="0.25">
      <c r="A345" s="1" t="s">
        <v>429</v>
      </c>
      <c r="H345" s="6"/>
    </row>
    <row r="346" spans="1:8" ht="15.75" customHeight="1" x14ac:dyDescent="0.25">
      <c r="A346" s="1" t="s">
        <v>430</v>
      </c>
      <c r="H346" s="6"/>
    </row>
    <row r="347" spans="1:8" ht="15.75" customHeight="1" x14ac:dyDescent="0.25">
      <c r="A347" s="1" t="s">
        <v>431</v>
      </c>
      <c r="H347" s="6"/>
    </row>
    <row r="348" spans="1:8" ht="15.75" customHeight="1" x14ac:dyDescent="0.25">
      <c r="A348" s="1" t="s">
        <v>432</v>
      </c>
      <c r="H348" s="6"/>
    </row>
    <row r="349" spans="1:8" ht="15.75" customHeight="1" x14ac:dyDescent="0.25">
      <c r="A349" s="1" t="s">
        <v>433</v>
      </c>
      <c r="H349" s="6"/>
    </row>
    <row r="350" spans="1:8" ht="15.75" customHeight="1" x14ac:dyDescent="0.25">
      <c r="A350" s="1" t="s">
        <v>434</v>
      </c>
      <c r="H350" s="6"/>
    </row>
    <row r="351" spans="1:8" ht="15.75" customHeight="1" x14ac:dyDescent="0.25">
      <c r="A351" s="1" t="s">
        <v>435</v>
      </c>
      <c r="H351" s="6"/>
    </row>
    <row r="352" spans="1:8" ht="15.75" customHeight="1" x14ac:dyDescent="0.25">
      <c r="A352" s="1" t="s">
        <v>436</v>
      </c>
      <c r="H352" s="6"/>
    </row>
    <row r="353" spans="1:8" ht="15.75" customHeight="1" x14ac:dyDescent="0.25">
      <c r="A353" s="1" t="s">
        <v>437</v>
      </c>
      <c r="H353" s="6"/>
    </row>
    <row r="354" spans="1:8" ht="15.75" customHeight="1" x14ac:dyDescent="0.25">
      <c r="A354" s="1" t="s">
        <v>438</v>
      </c>
      <c r="B354" s="6"/>
      <c r="H354" s="6"/>
    </row>
    <row r="355" spans="1:8" ht="15.75" customHeight="1" x14ac:dyDescent="0.25">
      <c r="A355" s="1" t="s">
        <v>439</v>
      </c>
      <c r="B355" s="6"/>
      <c r="H355" s="6"/>
    </row>
    <row r="356" spans="1:8" ht="15.75" customHeight="1" x14ac:dyDescent="0.25">
      <c r="A356" s="1" t="s">
        <v>440</v>
      </c>
      <c r="B356" s="6"/>
      <c r="H356" s="6"/>
    </row>
    <row r="357" spans="1:8" ht="15.75" customHeight="1" x14ac:dyDescent="0.25">
      <c r="A357" s="1" t="s">
        <v>486</v>
      </c>
      <c r="B357" s="6"/>
      <c r="H357" s="6"/>
    </row>
    <row r="358" spans="1:8" ht="15.75" customHeight="1" x14ac:dyDescent="0.25">
      <c r="A358" s="1" t="s">
        <v>487</v>
      </c>
      <c r="B358" s="6"/>
      <c r="H358" s="6"/>
    </row>
    <row r="359" spans="1:8" ht="15.75" customHeight="1" x14ac:dyDescent="0.25">
      <c r="A359" s="1" t="s">
        <v>488</v>
      </c>
      <c r="B359" s="6"/>
      <c r="H359" s="6"/>
    </row>
    <row r="360" spans="1:8" ht="15.75" customHeight="1" x14ac:dyDescent="0.25">
      <c r="A360" s="1" t="s">
        <v>489</v>
      </c>
      <c r="B360" s="6"/>
      <c r="H360" s="6"/>
    </row>
    <row r="361" spans="1:8" ht="15.75" customHeight="1" x14ac:dyDescent="0.25">
      <c r="A361" s="1" t="s">
        <v>490</v>
      </c>
      <c r="B361" s="6"/>
      <c r="H361" s="6"/>
    </row>
    <row r="362" spans="1:8" ht="15.75" customHeight="1" x14ac:dyDescent="0.25">
      <c r="A362" s="1" t="s">
        <v>491</v>
      </c>
      <c r="B362" s="6"/>
      <c r="H362" s="6"/>
    </row>
    <row r="363" spans="1:8" ht="15.75" customHeight="1" x14ac:dyDescent="0.25">
      <c r="A363" s="1" t="s">
        <v>492</v>
      </c>
      <c r="B363" s="6"/>
      <c r="H363" s="6"/>
    </row>
    <row r="364" spans="1:8" ht="15.75" customHeight="1" x14ac:dyDescent="0.25">
      <c r="A364" s="1" t="s">
        <v>493</v>
      </c>
      <c r="B364" s="6"/>
      <c r="H364" s="6"/>
    </row>
    <row r="365" spans="1:8" ht="15.75" customHeight="1" x14ac:dyDescent="0.25">
      <c r="A365" s="1" t="s">
        <v>494</v>
      </c>
      <c r="B365" s="6"/>
      <c r="H365" s="6"/>
    </row>
    <row r="366" spans="1:8" ht="15.75" customHeight="1" x14ac:dyDescent="0.25">
      <c r="A366" s="1" t="s">
        <v>495</v>
      </c>
      <c r="B366" s="6"/>
      <c r="H366" s="6"/>
    </row>
    <row r="367" spans="1:8" ht="15.75" customHeight="1" x14ac:dyDescent="0.25">
      <c r="A367" s="1" t="s">
        <v>496</v>
      </c>
      <c r="B367" s="6"/>
      <c r="C367" s="6"/>
      <c r="H367" s="6"/>
    </row>
    <row r="368" spans="1:8" ht="15.75" customHeight="1" x14ac:dyDescent="0.25">
      <c r="A368" s="1" t="s">
        <v>497</v>
      </c>
      <c r="B368" s="6"/>
      <c r="H368" s="6"/>
    </row>
    <row r="369" spans="1:8" ht="15.75" customHeight="1" x14ac:dyDescent="0.25">
      <c r="A369" s="1" t="s">
        <v>498</v>
      </c>
      <c r="B369" s="6"/>
      <c r="H369" s="6"/>
    </row>
    <row r="370" spans="1:8" ht="15.75" customHeight="1" x14ac:dyDescent="0.25">
      <c r="A370" s="1" t="s">
        <v>499</v>
      </c>
      <c r="B370" s="6"/>
      <c r="H370" s="6"/>
    </row>
    <row r="371" spans="1:8" ht="15.75" customHeight="1" x14ac:dyDescent="0.25">
      <c r="A371" s="1" t="s">
        <v>500</v>
      </c>
      <c r="B371" s="6"/>
      <c r="H371" s="6"/>
    </row>
    <row r="372" spans="1:8" ht="15.75" customHeight="1" x14ac:dyDescent="0.25">
      <c r="A372" s="1" t="s">
        <v>501</v>
      </c>
      <c r="B372" s="6"/>
      <c r="H372" s="6"/>
    </row>
    <row r="373" spans="1:8" ht="15.75" customHeight="1" x14ac:dyDescent="0.25">
      <c r="A373" s="1" t="s">
        <v>502</v>
      </c>
      <c r="B373" s="6"/>
      <c r="H373" s="6"/>
    </row>
    <row r="374" spans="1:8" ht="15.75" customHeight="1" x14ac:dyDescent="0.25">
      <c r="A374" s="1" t="s">
        <v>503</v>
      </c>
      <c r="B374" s="6"/>
      <c r="H374" s="6"/>
    </row>
    <row r="375" spans="1:8" ht="15.75" customHeight="1" x14ac:dyDescent="0.25">
      <c r="A375" s="1" t="s">
        <v>504</v>
      </c>
      <c r="B375" s="6"/>
      <c r="C375" s="6"/>
      <c r="H375" s="6"/>
    </row>
    <row r="376" spans="1:8" ht="15.75" customHeight="1" x14ac:dyDescent="0.25">
      <c r="A376" s="1" t="s">
        <v>505</v>
      </c>
      <c r="B376" s="6"/>
      <c r="C376" s="6"/>
      <c r="H376" s="6"/>
    </row>
    <row r="377" spans="1:8" ht="15.75" customHeight="1" x14ac:dyDescent="0.25">
      <c r="A377" s="1" t="s">
        <v>506</v>
      </c>
      <c r="B377" s="6"/>
      <c r="C377" s="6"/>
      <c r="H377" s="6"/>
    </row>
    <row r="378" spans="1:8" ht="15.75" customHeight="1" x14ac:dyDescent="0.25">
      <c r="A378" s="1" t="s">
        <v>507</v>
      </c>
      <c r="B378" s="6"/>
      <c r="H378" s="6"/>
    </row>
    <row r="379" spans="1:8" ht="15.75" customHeight="1" x14ac:dyDescent="0.25">
      <c r="A379" s="1" t="s">
        <v>508</v>
      </c>
      <c r="B379" s="6"/>
      <c r="C379" s="6"/>
      <c r="H379" s="6"/>
    </row>
    <row r="380" spans="1:8" ht="15.75" customHeight="1" x14ac:dyDescent="0.25">
      <c r="A380" s="1" t="s">
        <v>509</v>
      </c>
    </row>
    <row r="381" spans="1:8" ht="15.75" customHeight="1" x14ac:dyDescent="0.25">
      <c r="A381" s="1" t="s">
        <v>510</v>
      </c>
    </row>
    <row r="382" spans="1:8" ht="15.75" customHeight="1" x14ac:dyDescent="0.25">
      <c r="A382" s="1" t="s">
        <v>511</v>
      </c>
    </row>
    <row r="383" spans="1:8" ht="15.75" customHeight="1" x14ac:dyDescent="0.25">
      <c r="A383" s="1" t="s">
        <v>512</v>
      </c>
    </row>
    <row r="384" spans="1:8" ht="15.75" customHeight="1" x14ac:dyDescent="0.25">
      <c r="A384" s="1" t="s">
        <v>513</v>
      </c>
    </row>
    <row r="385" spans="1:1" ht="15.75" customHeight="1" x14ac:dyDescent="0.25">
      <c r="A385" s="1" t="s">
        <v>514</v>
      </c>
    </row>
    <row r="386" spans="1:1" ht="15.75" customHeight="1" x14ac:dyDescent="0.25">
      <c r="A386" s="1" t="s">
        <v>515</v>
      </c>
    </row>
    <row r="387" spans="1:1" ht="15.75" customHeight="1" x14ac:dyDescent="0.25">
      <c r="A387" s="1" t="s">
        <v>516</v>
      </c>
    </row>
    <row r="388" spans="1:1" ht="15.75" customHeight="1" x14ac:dyDescent="0.25">
      <c r="A388" s="1" t="s">
        <v>517</v>
      </c>
    </row>
    <row r="389" spans="1:1" ht="15.75" customHeight="1" x14ac:dyDescent="0.25">
      <c r="A389" s="1" t="s">
        <v>518</v>
      </c>
    </row>
    <row r="390" spans="1:1" ht="15.75" customHeight="1" x14ac:dyDescent="0.25">
      <c r="A390" s="1" t="s">
        <v>519</v>
      </c>
    </row>
    <row r="391" spans="1:1" ht="15.75" customHeight="1" x14ac:dyDescent="0.25">
      <c r="A391" s="1" t="s">
        <v>520</v>
      </c>
    </row>
    <row r="392" spans="1:1" ht="15.75" customHeight="1" x14ac:dyDescent="0.25">
      <c r="A392" s="1" t="s">
        <v>521</v>
      </c>
    </row>
    <row r="393" spans="1:1" ht="15.75" customHeight="1" x14ac:dyDescent="0.25">
      <c r="A393" s="1" t="s">
        <v>522</v>
      </c>
    </row>
    <row r="394" spans="1:1" ht="15.75" customHeight="1" x14ac:dyDescent="0.25">
      <c r="A394" s="1" t="s">
        <v>523</v>
      </c>
    </row>
    <row r="395" spans="1:1" ht="15.75" customHeight="1" x14ac:dyDescent="0.25">
      <c r="A395" s="1" t="s">
        <v>524</v>
      </c>
    </row>
    <row r="396" spans="1:1" ht="15.75" customHeight="1" x14ac:dyDescent="0.25">
      <c r="A396" s="1" t="s">
        <v>525</v>
      </c>
    </row>
    <row r="397" spans="1:1" ht="15.75" customHeight="1" x14ac:dyDescent="0.25">
      <c r="A397" s="1" t="s">
        <v>526</v>
      </c>
    </row>
    <row r="398" spans="1:1" ht="15.75" customHeight="1" x14ac:dyDescent="0.25">
      <c r="A398" s="1" t="s">
        <v>527</v>
      </c>
    </row>
    <row r="399" spans="1:1" ht="15.75" customHeight="1" x14ac:dyDescent="0.25">
      <c r="A399" s="1" t="s">
        <v>528</v>
      </c>
    </row>
    <row r="400" spans="1:1" ht="15.75" customHeight="1" x14ac:dyDescent="0.25">
      <c r="A400" s="1" t="s">
        <v>529</v>
      </c>
    </row>
    <row r="401" spans="1:8" ht="15.75" customHeight="1" x14ac:dyDescent="0.25">
      <c r="A401" s="1" t="s">
        <v>530</v>
      </c>
    </row>
    <row r="402" spans="1:8" ht="15.75" customHeight="1" x14ac:dyDescent="0.25">
      <c r="A402" s="1" t="s">
        <v>531</v>
      </c>
    </row>
    <row r="403" spans="1:8" ht="15.75" customHeight="1" x14ac:dyDescent="0.25">
      <c r="A403" s="1" t="s">
        <v>532</v>
      </c>
      <c r="B403" s="6"/>
      <c r="C403" s="6"/>
      <c r="H403" s="6"/>
    </row>
    <row r="404" spans="1:8" ht="15.75" customHeight="1" x14ac:dyDescent="0.25">
      <c r="A404" s="1" t="s">
        <v>533</v>
      </c>
      <c r="B404" s="6"/>
      <c r="H404" s="6"/>
    </row>
    <row r="405" spans="1:8" ht="15.75" customHeight="1" x14ac:dyDescent="0.25">
      <c r="A405" s="1" t="s">
        <v>534</v>
      </c>
      <c r="B405" s="6"/>
      <c r="H405" s="6"/>
    </row>
    <row r="406" spans="1:8" ht="15.75" customHeight="1" x14ac:dyDescent="0.25">
      <c r="A406" s="1" t="s">
        <v>535</v>
      </c>
      <c r="B406" s="6"/>
      <c r="H406" s="6"/>
    </row>
    <row r="407" spans="1:8" ht="15.75" customHeight="1" x14ac:dyDescent="0.25">
      <c r="A407" s="1" t="s">
        <v>536</v>
      </c>
      <c r="B407" s="6"/>
      <c r="H407" s="6"/>
    </row>
    <row r="408" spans="1:8" ht="15.75" customHeight="1" x14ac:dyDescent="0.25">
      <c r="A408" s="1" t="s">
        <v>537</v>
      </c>
    </row>
    <row r="409" spans="1:8" ht="15.75" customHeight="1" x14ac:dyDescent="0.25">
      <c r="A409" s="1" t="s">
        <v>538</v>
      </c>
    </row>
    <row r="410" spans="1:8" ht="15.75" customHeight="1" x14ac:dyDescent="0.25">
      <c r="A410" s="1" t="s">
        <v>539</v>
      </c>
    </row>
    <row r="411" spans="1:8" ht="15.75" customHeight="1" x14ac:dyDescent="0.25">
      <c r="A411" s="1" t="s">
        <v>540</v>
      </c>
    </row>
    <row r="412" spans="1:8" ht="15.75" customHeight="1" x14ac:dyDescent="0.25">
      <c r="A412" s="1" t="s">
        <v>541</v>
      </c>
    </row>
    <row r="413" spans="1:8" ht="15.75" customHeight="1" x14ac:dyDescent="0.25">
      <c r="A413" s="1" t="s">
        <v>542</v>
      </c>
    </row>
    <row r="414" spans="1:8" ht="15.75" customHeight="1" x14ac:dyDescent="0.25">
      <c r="A414" s="1" t="s">
        <v>543</v>
      </c>
    </row>
    <row r="415" spans="1:8" ht="15.75" customHeight="1" x14ac:dyDescent="0.25">
      <c r="A415" s="1" t="s">
        <v>544</v>
      </c>
    </row>
    <row r="416" spans="1:8" ht="15.75" customHeight="1" x14ac:dyDescent="0.25">
      <c r="A416" s="1" t="s">
        <v>545</v>
      </c>
    </row>
    <row r="417" spans="1:8" ht="15.75" customHeight="1" x14ac:dyDescent="0.25">
      <c r="A417" s="1" t="s">
        <v>546</v>
      </c>
    </row>
    <row r="418" spans="1:8" ht="15.75" customHeight="1" x14ac:dyDescent="0.25">
      <c r="A418" s="1" t="s">
        <v>547</v>
      </c>
    </row>
    <row r="419" spans="1:8" ht="15.75" customHeight="1" x14ac:dyDescent="0.25">
      <c r="A419" s="1" t="s">
        <v>548</v>
      </c>
    </row>
    <row r="420" spans="1:8" ht="15.75" customHeight="1" x14ac:dyDescent="0.25">
      <c r="A420" s="1" t="s">
        <v>549</v>
      </c>
    </row>
    <row r="421" spans="1:8" ht="15.75" customHeight="1" x14ac:dyDescent="0.25">
      <c r="A421" s="1" t="s">
        <v>550</v>
      </c>
    </row>
    <row r="422" spans="1:8" ht="15.75" customHeight="1" x14ac:dyDescent="0.25">
      <c r="A422" s="1" t="s">
        <v>551</v>
      </c>
      <c r="B422" s="6"/>
      <c r="C422" s="6"/>
      <c r="H422" s="6"/>
    </row>
    <row r="423" spans="1:8" ht="15.75" customHeight="1" x14ac:dyDescent="0.25">
      <c r="A423" s="1" t="s">
        <v>557</v>
      </c>
    </row>
    <row r="424" spans="1:8" ht="15.75" customHeight="1" x14ac:dyDescent="0.25">
      <c r="A424" s="1" t="s">
        <v>558</v>
      </c>
    </row>
    <row r="425" spans="1:8" ht="15.75" customHeight="1" x14ac:dyDescent="0.25">
      <c r="A425" s="1" t="s">
        <v>559</v>
      </c>
    </row>
    <row r="426" spans="1:8" ht="15.75" customHeight="1" x14ac:dyDescent="0.25">
      <c r="A426" s="1" t="s">
        <v>560</v>
      </c>
    </row>
    <row r="427" spans="1:8" ht="15.75" customHeight="1" x14ac:dyDescent="0.25">
      <c r="A427" s="1" t="s">
        <v>561</v>
      </c>
    </row>
    <row r="428" spans="1:8" ht="15.75" customHeight="1" x14ac:dyDescent="0.25">
      <c r="A428" s="1" t="s">
        <v>562</v>
      </c>
    </row>
    <row r="429" spans="1:8" ht="15.75" customHeight="1" x14ac:dyDescent="0.25">
      <c r="A429" s="1" t="s">
        <v>563</v>
      </c>
    </row>
    <row r="430" spans="1:8" ht="15.75" customHeight="1" x14ac:dyDescent="0.25">
      <c r="A430" s="1" t="s">
        <v>564</v>
      </c>
    </row>
    <row r="431" spans="1:8" ht="15.75" customHeight="1" x14ac:dyDescent="0.25">
      <c r="A431" s="1" t="s">
        <v>565</v>
      </c>
    </row>
    <row r="432" spans="1:8" ht="15.75" customHeight="1" x14ac:dyDescent="0.25">
      <c r="A432" s="1" t="s">
        <v>566</v>
      </c>
    </row>
    <row r="433" spans="1:8" ht="15.75" customHeight="1" x14ac:dyDescent="0.25">
      <c r="A433" s="1" t="s">
        <v>567</v>
      </c>
    </row>
    <row r="434" spans="1:8" ht="15.75" customHeight="1" x14ac:dyDescent="0.25">
      <c r="A434" s="1" t="s">
        <v>568</v>
      </c>
      <c r="B434" s="6"/>
      <c r="D434" s="6"/>
      <c r="H434" s="6"/>
    </row>
    <row r="435" spans="1:8" ht="15.75" customHeight="1" x14ac:dyDescent="0.25">
      <c r="A435" s="1" t="s">
        <v>569</v>
      </c>
      <c r="B435" s="6"/>
      <c r="D435" s="6"/>
      <c r="H435" s="6"/>
    </row>
    <row r="436" spans="1:8" ht="15.75" customHeight="1" x14ac:dyDescent="0.25">
      <c r="A436" s="1" t="s">
        <v>570</v>
      </c>
    </row>
    <row r="437" spans="1:8" ht="15.75" customHeight="1" x14ac:dyDescent="0.25">
      <c r="A437" s="1" t="s">
        <v>571</v>
      </c>
    </row>
    <row r="438" spans="1:8" ht="15.75" customHeight="1" x14ac:dyDescent="0.25">
      <c r="A438" s="1" t="s">
        <v>572</v>
      </c>
    </row>
    <row r="439" spans="1:8" ht="15.75" customHeight="1" x14ac:dyDescent="0.25">
      <c r="A439" s="1" t="s">
        <v>573</v>
      </c>
    </row>
    <row r="440" spans="1:8" ht="15.75" customHeight="1" x14ac:dyDescent="0.25">
      <c r="A440" s="1" t="s">
        <v>574</v>
      </c>
    </row>
    <row r="441" spans="1:8" ht="15.75" customHeight="1" x14ac:dyDescent="0.25">
      <c r="A441" s="1" t="s">
        <v>575</v>
      </c>
    </row>
    <row r="442" spans="1:8" ht="15.75" customHeight="1" x14ac:dyDescent="0.25">
      <c r="A442" s="1" t="s">
        <v>576</v>
      </c>
    </row>
    <row r="443" spans="1:8" ht="15.75" customHeight="1" x14ac:dyDescent="0.25">
      <c r="A443" s="1" t="s">
        <v>577</v>
      </c>
    </row>
    <row r="444" spans="1:8" ht="15.75" customHeight="1" x14ac:dyDescent="0.25">
      <c r="A444" s="1" t="s">
        <v>578</v>
      </c>
    </row>
    <row r="445" spans="1:8" ht="15.75" customHeight="1" x14ac:dyDescent="0.25">
      <c r="A445" s="1" t="s">
        <v>579</v>
      </c>
    </row>
    <row r="446" spans="1:8" ht="15.75" customHeight="1" x14ac:dyDescent="0.25">
      <c r="A446" s="1" t="s">
        <v>580</v>
      </c>
    </row>
    <row r="447" spans="1:8" ht="15.75" customHeight="1" x14ac:dyDescent="0.25">
      <c r="A447" s="1" t="s">
        <v>581</v>
      </c>
    </row>
    <row r="448" spans="1:8" ht="15.75" customHeight="1" x14ac:dyDescent="0.25">
      <c r="A448" s="1" t="s">
        <v>582</v>
      </c>
    </row>
    <row r="449" spans="1:8" ht="15.75" customHeight="1" x14ac:dyDescent="0.25">
      <c r="A449" s="1" t="s">
        <v>583</v>
      </c>
    </row>
    <row r="450" spans="1:8" ht="15.75" customHeight="1" x14ac:dyDescent="0.25">
      <c r="A450" s="1" t="s">
        <v>584</v>
      </c>
    </row>
    <row r="451" spans="1:8" ht="15.75" customHeight="1" x14ac:dyDescent="0.25">
      <c r="A451" s="1" t="s">
        <v>585</v>
      </c>
    </row>
    <row r="452" spans="1:8" ht="15.75" customHeight="1" x14ac:dyDescent="0.25">
      <c r="A452" s="1" t="s">
        <v>586</v>
      </c>
      <c r="B452" s="6"/>
      <c r="C452" s="6"/>
      <c r="H452" s="6"/>
    </row>
    <row r="453" spans="1:8" ht="15.75" customHeight="1" x14ac:dyDescent="0.25">
      <c r="A453" s="1" t="s">
        <v>587</v>
      </c>
      <c r="B453" s="6"/>
      <c r="C453" s="6"/>
      <c r="H453" s="6"/>
    </row>
    <row r="454" spans="1:8" ht="15.75" customHeight="1" x14ac:dyDescent="0.25">
      <c r="A454" s="1" t="s">
        <v>588</v>
      </c>
      <c r="B454" s="6"/>
      <c r="C454" s="6"/>
      <c r="H454" s="6"/>
    </row>
    <row r="455" spans="1:8" ht="15.75" customHeight="1" x14ac:dyDescent="0.25">
      <c r="A455" s="1" t="s">
        <v>589</v>
      </c>
      <c r="B455" s="6"/>
      <c r="C455" s="6"/>
      <c r="H455" s="6"/>
    </row>
    <row r="456" spans="1:8" ht="15.75" customHeight="1" x14ac:dyDescent="0.25">
      <c r="A456" s="1" t="s">
        <v>590</v>
      </c>
      <c r="B456" s="6"/>
      <c r="C456" s="6"/>
      <c r="H456" s="6"/>
    </row>
    <row r="457" spans="1:8" ht="15.75" customHeight="1" x14ac:dyDescent="0.25">
      <c r="A457" s="1" t="s">
        <v>591</v>
      </c>
      <c r="H457" s="6"/>
    </row>
    <row r="458" spans="1:8" ht="15.75" customHeight="1" x14ac:dyDescent="0.25">
      <c r="A458" s="1" t="s">
        <v>592</v>
      </c>
      <c r="B458" s="6"/>
      <c r="C458" s="6"/>
      <c r="H458" s="6"/>
    </row>
    <row r="459" spans="1:8" ht="15.75" customHeight="1" x14ac:dyDescent="0.25">
      <c r="A459" s="1" t="s">
        <v>593</v>
      </c>
      <c r="B459" s="6"/>
      <c r="C459" s="6"/>
      <c r="H459" s="6"/>
    </row>
    <row r="460" spans="1:8" ht="15.75" customHeight="1" x14ac:dyDescent="0.25">
      <c r="A460" s="1" t="s">
        <v>594</v>
      </c>
      <c r="B460" s="6"/>
      <c r="C460" s="6"/>
      <c r="H460" s="6"/>
    </row>
    <row r="461" spans="1:8" ht="15.75" customHeight="1" x14ac:dyDescent="0.25">
      <c r="A461" s="1" t="s">
        <v>595</v>
      </c>
      <c r="B461" s="6"/>
      <c r="C461" s="6"/>
      <c r="H461" s="6"/>
    </row>
    <row r="462" spans="1:8" ht="15.75" customHeight="1" x14ac:dyDescent="0.25">
      <c r="A462" s="1" t="s">
        <v>596</v>
      </c>
      <c r="B462" s="6"/>
      <c r="C462" s="6"/>
      <c r="H462" s="6"/>
    </row>
    <row r="463" spans="1:8" ht="15.75" customHeight="1" x14ac:dyDescent="0.25">
      <c r="A463" s="1" t="s">
        <v>597</v>
      </c>
      <c r="B463" s="6"/>
      <c r="C463" s="6"/>
      <c r="H463" s="6"/>
    </row>
    <row r="464" spans="1:8" ht="15.75" customHeight="1" x14ac:dyDescent="0.25">
      <c r="A464" s="1" t="s">
        <v>598</v>
      </c>
      <c r="B464" s="6"/>
      <c r="C464" s="6"/>
      <c r="H464" s="6"/>
    </row>
    <row r="465" spans="1:8" ht="15.75" customHeight="1" x14ac:dyDescent="0.25">
      <c r="A465" s="1" t="s">
        <v>599</v>
      </c>
      <c r="B465" s="6"/>
      <c r="C465" s="6"/>
      <c r="H465" s="6"/>
    </row>
    <row r="466" spans="1:8" ht="15.75" customHeight="1" x14ac:dyDescent="0.25">
      <c r="A466" s="1" t="s">
        <v>600</v>
      </c>
    </row>
    <row r="467" spans="1:8" ht="15.75" customHeight="1" x14ac:dyDescent="0.25">
      <c r="A467" s="1" t="s">
        <v>601</v>
      </c>
    </row>
    <row r="468" spans="1:8" ht="15.75" customHeight="1" x14ac:dyDescent="0.25">
      <c r="A468" s="1" t="s">
        <v>602</v>
      </c>
    </row>
    <row r="469" spans="1:8" ht="15.75" customHeight="1" x14ac:dyDescent="0.25">
      <c r="A469" s="1" t="s">
        <v>603</v>
      </c>
    </row>
    <row r="470" spans="1:8" ht="15.75" customHeight="1" x14ac:dyDescent="0.25">
      <c r="A470" s="1" t="s">
        <v>604</v>
      </c>
      <c r="B470" s="6"/>
      <c r="C470" s="6"/>
      <c r="H470" s="6"/>
    </row>
    <row r="471" spans="1:8" ht="15.75" customHeight="1" x14ac:dyDescent="0.25">
      <c r="A471" s="1" t="s">
        <v>605</v>
      </c>
      <c r="B471" s="6"/>
      <c r="C471" s="6"/>
      <c r="H471" s="6"/>
    </row>
    <row r="472" spans="1:8" ht="15.75" customHeight="1" x14ac:dyDescent="0.25">
      <c r="A472" s="1" t="s">
        <v>606</v>
      </c>
      <c r="B472" s="6"/>
      <c r="C472" s="6"/>
      <c r="H472" s="6"/>
    </row>
    <row r="473" spans="1:8" ht="15.75" customHeight="1" x14ac:dyDescent="0.25">
      <c r="A473" s="1" t="s">
        <v>607</v>
      </c>
      <c r="B473" s="6"/>
      <c r="C473" s="6"/>
      <c r="H473" s="6"/>
    </row>
    <row r="474" spans="1:8" ht="15.75" customHeight="1" x14ac:dyDescent="0.25">
      <c r="A474" s="1" t="s">
        <v>608</v>
      </c>
      <c r="B474" s="6"/>
      <c r="C474" s="6"/>
      <c r="H474" s="6"/>
    </row>
    <row r="475" spans="1:8" ht="15.75" customHeight="1" x14ac:dyDescent="0.25">
      <c r="A475" s="1" t="s">
        <v>609</v>
      </c>
      <c r="B475" s="6"/>
      <c r="C475" s="6"/>
      <c r="H475" s="6"/>
    </row>
    <row r="476" spans="1:8" ht="15.75" customHeight="1" x14ac:dyDescent="0.25">
      <c r="A476" s="1" t="s">
        <v>610</v>
      </c>
      <c r="B476" s="6"/>
      <c r="C476" s="6"/>
      <c r="H476" s="6"/>
    </row>
    <row r="477" spans="1:8" ht="15.75" customHeight="1" x14ac:dyDescent="0.25">
      <c r="A477" s="1" t="s">
        <v>611</v>
      </c>
      <c r="B477" s="6"/>
      <c r="C477" s="6"/>
      <c r="H477" s="6"/>
    </row>
    <row r="478" spans="1:8" ht="15.75" customHeight="1" x14ac:dyDescent="0.25">
      <c r="A478" s="1" t="s">
        <v>612</v>
      </c>
    </row>
    <row r="479" spans="1:8" ht="15.75" customHeight="1" x14ac:dyDescent="0.25">
      <c r="A479" s="1" t="s">
        <v>613</v>
      </c>
    </row>
    <row r="480" spans="1:8" ht="15.75" customHeight="1" x14ac:dyDescent="0.25">
      <c r="A480" s="1" t="s">
        <v>614</v>
      </c>
    </row>
    <row r="481" spans="1:8" ht="15.75" customHeight="1" x14ac:dyDescent="0.25">
      <c r="A481" s="1" t="s">
        <v>615</v>
      </c>
      <c r="B481" s="6"/>
      <c r="C481" s="6"/>
      <c r="D481" s="6"/>
      <c r="H481" s="6"/>
    </row>
    <row r="482" spans="1:8" ht="15.75" customHeight="1" x14ac:dyDescent="0.25">
      <c r="A482" s="1" t="s">
        <v>616</v>
      </c>
      <c r="B482" s="6"/>
      <c r="C482" s="6"/>
      <c r="D482" s="6"/>
      <c r="H482" s="6"/>
    </row>
    <row r="483" spans="1:8" ht="15.75" customHeight="1" x14ac:dyDescent="0.25">
      <c r="A483" s="1" t="s">
        <v>617</v>
      </c>
    </row>
    <row r="484" spans="1:8" ht="15.75" customHeight="1" x14ac:dyDescent="0.25">
      <c r="A484" s="1" t="s">
        <v>618</v>
      </c>
    </row>
    <row r="485" spans="1:8" ht="15.75" customHeight="1" x14ac:dyDescent="0.25">
      <c r="A485" s="1" t="s">
        <v>619</v>
      </c>
    </row>
    <row r="486" spans="1:8" ht="15.75" customHeight="1" x14ac:dyDescent="0.25">
      <c r="A486" s="1" t="s">
        <v>620</v>
      </c>
    </row>
    <row r="487" spans="1:8" ht="15.75" customHeight="1" x14ac:dyDescent="0.25">
      <c r="A487" s="1" t="s">
        <v>621</v>
      </c>
    </row>
    <row r="488" spans="1:8" ht="15.75" customHeight="1" x14ac:dyDescent="0.25">
      <c r="A488" s="1" t="s">
        <v>622</v>
      </c>
    </row>
    <row r="489" spans="1:8" ht="15.75" customHeight="1" x14ac:dyDescent="0.25">
      <c r="A489" s="1" t="s">
        <v>623</v>
      </c>
    </row>
    <row r="490" spans="1:8" ht="15.75" customHeight="1" x14ac:dyDescent="0.25">
      <c r="A490" s="1" t="s">
        <v>624</v>
      </c>
    </row>
    <row r="491" spans="1:8" ht="15.75" customHeight="1" x14ac:dyDescent="0.25">
      <c r="A491" s="1" t="s">
        <v>625</v>
      </c>
    </row>
    <row r="492" spans="1:8" ht="15.75" customHeight="1" x14ac:dyDescent="0.25">
      <c r="A492" s="1" t="s">
        <v>626</v>
      </c>
    </row>
    <row r="493" spans="1:8" ht="15.75" customHeight="1" x14ac:dyDescent="0.25">
      <c r="A493" s="1" t="s">
        <v>627</v>
      </c>
    </row>
    <row r="494" spans="1:8" ht="15.75" customHeight="1" x14ac:dyDescent="0.25">
      <c r="A494" s="1" t="s">
        <v>628</v>
      </c>
    </row>
    <row r="495" spans="1:8" ht="15.75" customHeight="1" x14ac:dyDescent="0.25">
      <c r="A495" s="1" t="s">
        <v>629</v>
      </c>
    </row>
    <row r="496" spans="1:8" ht="15.75" customHeight="1" x14ac:dyDescent="0.25">
      <c r="A496" s="1" t="s">
        <v>630</v>
      </c>
    </row>
    <row r="497" spans="1:1" ht="15.75" customHeight="1" x14ac:dyDescent="0.25">
      <c r="A497" s="1" t="s">
        <v>631</v>
      </c>
    </row>
    <row r="498" spans="1:1" ht="15.75" customHeight="1" x14ac:dyDescent="0.25">
      <c r="A498" s="1" t="s">
        <v>632</v>
      </c>
    </row>
    <row r="499" spans="1:1" ht="15.75" customHeight="1" x14ac:dyDescent="0.25">
      <c r="A499" s="1" t="s">
        <v>633</v>
      </c>
    </row>
    <row r="500" spans="1:1" ht="15.75" customHeight="1" x14ac:dyDescent="0.25">
      <c r="A500" s="1" t="s">
        <v>634</v>
      </c>
    </row>
    <row r="501" spans="1:1" ht="15.75" customHeight="1" x14ac:dyDescent="0.25">
      <c r="A501" s="1" t="s">
        <v>635</v>
      </c>
    </row>
    <row r="502" spans="1:1" ht="15.75" customHeight="1" x14ac:dyDescent="0.25">
      <c r="A502" s="1" t="s">
        <v>636</v>
      </c>
    </row>
    <row r="503" spans="1:1" ht="15.75" customHeight="1" x14ac:dyDescent="0.25">
      <c r="A503" s="1" t="s">
        <v>637</v>
      </c>
    </row>
    <row r="504" spans="1:1" ht="15.75" customHeight="1" x14ac:dyDescent="0.25">
      <c r="A504" s="1" t="s">
        <v>638</v>
      </c>
    </row>
    <row r="505" spans="1:1" ht="15.75" customHeight="1" x14ac:dyDescent="0.25">
      <c r="A505" s="1" t="s">
        <v>639</v>
      </c>
    </row>
    <row r="506" spans="1:1" ht="15.75" customHeight="1" x14ac:dyDescent="0.25">
      <c r="A506" s="1" t="s">
        <v>640</v>
      </c>
    </row>
    <row r="507" spans="1:1" ht="15.75" customHeight="1" x14ac:dyDescent="0.25">
      <c r="A507" s="1" t="s">
        <v>641</v>
      </c>
    </row>
    <row r="508" spans="1:1" ht="15.75" customHeight="1" x14ac:dyDescent="0.25">
      <c r="A508" s="1" t="s">
        <v>642</v>
      </c>
    </row>
    <row r="509" spans="1:1" ht="15.75" customHeight="1" x14ac:dyDescent="0.25">
      <c r="A509" s="1" t="s">
        <v>643</v>
      </c>
    </row>
    <row r="510" spans="1:1" ht="15.75" customHeight="1" x14ac:dyDescent="0.25">
      <c r="A510" s="1" t="s">
        <v>644</v>
      </c>
    </row>
    <row r="511" spans="1:1" ht="15.75" customHeight="1" x14ac:dyDescent="0.25">
      <c r="A511" s="1" t="s">
        <v>645</v>
      </c>
    </row>
    <row r="512" spans="1:1" ht="15.75" customHeight="1" x14ac:dyDescent="0.25">
      <c r="A512" s="1" t="s">
        <v>646</v>
      </c>
    </row>
    <row r="513" spans="1:1" ht="15.75" customHeight="1" x14ac:dyDescent="0.25">
      <c r="A513" s="1" t="s">
        <v>647</v>
      </c>
    </row>
    <row r="514" spans="1:1" ht="15.75" customHeight="1" x14ac:dyDescent="0.25">
      <c r="A514" s="1" t="s">
        <v>648</v>
      </c>
    </row>
    <row r="515" spans="1:1" ht="15.75" customHeight="1" x14ac:dyDescent="0.25">
      <c r="A515" s="1" t="s">
        <v>649</v>
      </c>
    </row>
    <row r="516" spans="1:1" ht="15.75" customHeight="1" x14ac:dyDescent="0.25">
      <c r="A516" s="1" t="s">
        <v>650</v>
      </c>
    </row>
    <row r="517" spans="1:1" ht="15.75" customHeight="1" x14ac:dyDescent="0.25">
      <c r="A517" s="1" t="s">
        <v>651</v>
      </c>
    </row>
    <row r="518" spans="1:1" ht="15.75" customHeight="1" x14ac:dyDescent="0.25">
      <c r="A518" s="1" t="s">
        <v>652</v>
      </c>
    </row>
    <row r="519" spans="1:1" ht="15.75" customHeight="1" x14ac:dyDescent="0.25">
      <c r="A519" s="1" t="s">
        <v>653</v>
      </c>
    </row>
    <row r="520" spans="1:1" ht="15.75" customHeight="1" x14ac:dyDescent="0.25">
      <c r="A520" s="1" t="s">
        <v>654</v>
      </c>
    </row>
    <row r="521" spans="1:1" ht="15.75" customHeight="1" x14ac:dyDescent="0.25">
      <c r="A521" s="1" t="s">
        <v>655</v>
      </c>
    </row>
    <row r="522" spans="1:1" ht="15.75" customHeight="1" x14ac:dyDescent="0.25">
      <c r="A522" s="1" t="s">
        <v>656</v>
      </c>
    </row>
    <row r="523" spans="1:1" ht="15.75" customHeight="1" x14ac:dyDescent="0.25">
      <c r="A523" s="1" t="s">
        <v>657</v>
      </c>
    </row>
    <row r="524" spans="1:1" ht="15.75" customHeight="1" x14ac:dyDescent="0.25">
      <c r="A524" s="1" t="s">
        <v>658</v>
      </c>
    </row>
    <row r="525" spans="1:1" ht="15.75" customHeight="1" x14ac:dyDescent="0.25">
      <c r="A525" s="1" t="s">
        <v>659</v>
      </c>
    </row>
    <row r="526" spans="1:1" ht="15.75" customHeight="1" x14ac:dyDescent="0.25">
      <c r="A526" s="1" t="s">
        <v>660</v>
      </c>
    </row>
    <row r="527" spans="1:1" ht="15.75" customHeight="1" x14ac:dyDescent="0.25">
      <c r="A527" s="1" t="s">
        <v>661</v>
      </c>
    </row>
    <row r="528" spans="1:1" ht="15.75" customHeight="1" x14ac:dyDescent="0.25">
      <c r="A528" s="1" t="s">
        <v>662</v>
      </c>
    </row>
    <row r="529" spans="1:1" ht="15.75" customHeight="1" x14ac:dyDescent="0.25">
      <c r="A529" s="1" t="s">
        <v>663</v>
      </c>
    </row>
    <row r="530" spans="1:1" ht="15.75" customHeight="1" x14ac:dyDescent="0.25">
      <c r="A530" s="1" t="s">
        <v>664</v>
      </c>
    </row>
    <row r="531" spans="1:1" ht="15.75" customHeight="1" x14ac:dyDescent="0.25">
      <c r="A531" s="1" t="s">
        <v>665</v>
      </c>
    </row>
    <row r="532" spans="1:1" ht="15.75" customHeight="1" x14ac:dyDescent="0.25">
      <c r="A532" s="1" t="s">
        <v>666</v>
      </c>
    </row>
    <row r="533" spans="1:1" ht="15.75" customHeight="1" x14ac:dyDescent="0.25">
      <c r="A533" s="1" t="s">
        <v>667</v>
      </c>
    </row>
    <row r="534" spans="1:1" ht="15.75" customHeight="1" x14ac:dyDescent="0.25">
      <c r="A534" s="1" t="s">
        <v>668</v>
      </c>
    </row>
    <row r="535" spans="1:1" ht="15.75" customHeight="1" x14ac:dyDescent="0.25">
      <c r="A535" s="1" t="s">
        <v>669</v>
      </c>
    </row>
    <row r="536" spans="1:1" ht="15.75" customHeight="1" x14ac:dyDescent="0.25">
      <c r="A536" s="1" t="s">
        <v>670</v>
      </c>
    </row>
    <row r="537" spans="1:1" ht="15.75" customHeight="1" x14ac:dyDescent="0.25">
      <c r="A537" s="1" t="s">
        <v>671</v>
      </c>
    </row>
    <row r="538" spans="1:1" ht="15.75" customHeight="1" x14ac:dyDescent="0.25">
      <c r="A538" s="1" t="s">
        <v>672</v>
      </c>
    </row>
    <row r="539" spans="1:1" ht="15.75" customHeight="1" x14ac:dyDescent="0.25">
      <c r="A539" s="1" t="s">
        <v>673</v>
      </c>
    </row>
    <row r="540" spans="1:1" ht="15.75" customHeight="1" x14ac:dyDescent="0.25">
      <c r="A540" s="1" t="s">
        <v>674</v>
      </c>
    </row>
    <row r="541" spans="1:1" ht="15.75" customHeight="1" x14ac:dyDescent="0.25">
      <c r="A541" s="1" t="s">
        <v>675</v>
      </c>
    </row>
    <row r="542" spans="1:1" ht="15.75" customHeight="1" x14ac:dyDescent="0.25">
      <c r="A542" s="1" t="s">
        <v>676</v>
      </c>
    </row>
    <row r="543" spans="1:1" ht="15.75" customHeight="1" x14ac:dyDescent="0.25">
      <c r="A543" s="1" t="s">
        <v>677</v>
      </c>
    </row>
    <row r="544" spans="1:1" ht="15.75" customHeight="1" x14ac:dyDescent="0.25">
      <c r="A544" s="1" t="s">
        <v>678</v>
      </c>
    </row>
    <row r="545" spans="1:1" ht="15.75" customHeight="1" x14ac:dyDescent="0.25">
      <c r="A545" s="1" t="s">
        <v>679</v>
      </c>
    </row>
    <row r="546" spans="1:1" ht="15.75" customHeight="1" x14ac:dyDescent="0.25">
      <c r="A546" s="1" t="s">
        <v>680</v>
      </c>
    </row>
    <row r="547" spans="1:1" ht="15.75" customHeight="1" x14ac:dyDescent="0.25">
      <c r="A547" s="1" t="s">
        <v>681</v>
      </c>
    </row>
    <row r="548" spans="1:1" ht="15.75" customHeight="1" x14ac:dyDescent="0.25">
      <c r="A548" s="1" t="s">
        <v>682</v>
      </c>
    </row>
    <row r="549" spans="1:1" ht="15.75" customHeight="1" x14ac:dyDescent="0.25">
      <c r="A549" s="1" t="s">
        <v>683</v>
      </c>
    </row>
    <row r="550" spans="1:1" ht="15.75" customHeight="1" x14ac:dyDescent="0.25">
      <c r="A550" s="1" t="s">
        <v>684</v>
      </c>
    </row>
    <row r="551" spans="1:1" ht="15.75" customHeight="1" x14ac:dyDescent="0.25">
      <c r="A551" s="1" t="s">
        <v>685</v>
      </c>
    </row>
    <row r="552" spans="1:1" ht="15.75" customHeight="1" x14ac:dyDescent="0.25">
      <c r="A552" s="1" t="s">
        <v>686</v>
      </c>
    </row>
    <row r="553" spans="1:1" ht="15.75" customHeight="1" x14ac:dyDescent="0.25">
      <c r="A553" s="1" t="s">
        <v>687</v>
      </c>
    </row>
    <row r="554" spans="1:1" ht="15.75" customHeight="1" x14ac:dyDescent="0.25">
      <c r="A554" s="1" t="s">
        <v>688</v>
      </c>
    </row>
    <row r="555" spans="1:1" ht="15.75" customHeight="1" x14ac:dyDescent="0.25">
      <c r="A555" s="1" t="s">
        <v>689</v>
      </c>
    </row>
    <row r="556" spans="1:1" ht="15.75" customHeight="1" x14ac:dyDescent="0.25">
      <c r="A556" s="1" t="s">
        <v>690</v>
      </c>
    </row>
    <row r="557" spans="1:1" ht="15.75" customHeight="1" x14ac:dyDescent="0.25">
      <c r="A557" s="1" t="s">
        <v>691</v>
      </c>
    </row>
    <row r="558" spans="1:1" ht="15.75" customHeight="1" x14ac:dyDescent="0.25">
      <c r="A558" s="1" t="s">
        <v>692</v>
      </c>
    </row>
    <row r="559" spans="1:1" ht="15.75" customHeight="1" x14ac:dyDescent="0.25">
      <c r="A559" s="1" t="s">
        <v>693</v>
      </c>
    </row>
    <row r="560" spans="1:1" ht="15.75" customHeight="1" x14ac:dyDescent="0.25">
      <c r="A560" s="1" t="s">
        <v>694</v>
      </c>
    </row>
    <row r="561" spans="1:1" ht="15.75" customHeight="1" x14ac:dyDescent="0.25">
      <c r="A561" s="1" t="s">
        <v>695</v>
      </c>
    </row>
    <row r="562" spans="1:1" ht="15.75" customHeight="1" x14ac:dyDescent="0.25">
      <c r="A562" s="1" t="s">
        <v>696</v>
      </c>
    </row>
    <row r="563" spans="1:1" ht="15.75" customHeight="1" x14ac:dyDescent="0.25">
      <c r="A563" s="1" t="s">
        <v>697</v>
      </c>
    </row>
    <row r="564" spans="1:1" ht="15.75" customHeight="1" x14ac:dyDescent="0.25">
      <c r="A564" s="1" t="s">
        <v>698</v>
      </c>
    </row>
    <row r="565" spans="1:1" ht="15.75" customHeight="1" x14ac:dyDescent="0.25">
      <c r="A565" s="1" t="s">
        <v>699</v>
      </c>
    </row>
    <row r="566" spans="1:1" ht="15.75" customHeight="1" x14ac:dyDescent="0.25">
      <c r="A566" s="1" t="s">
        <v>700</v>
      </c>
    </row>
    <row r="567" spans="1:1" ht="15.75" customHeight="1" x14ac:dyDescent="0.25">
      <c r="A567" s="1" t="s">
        <v>701</v>
      </c>
    </row>
    <row r="568" spans="1:1" ht="15.75" customHeight="1" x14ac:dyDescent="0.25">
      <c r="A568" s="1" t="s">
        <v>702</v>
      </c>
    </row>
    <row r="569" spans="1:1" ht="15.75" customHeight="1" x14ac:dyDescent="0.25">
      <c r="A569" s="1" t="s">
        <v>703</v>
      </c>
    </row>
    <row r="570" spans="1:1" ht="15.75" customHeight="1" x14ac:dyDescent="0.25">
      <c r="A570" s="1" t="s">
        <v>704</v>
      </c>
    </row>
    <row r="571" spans="1:1" ht="15.75" customHeight="1" x14ac:dyDescent="0.25">
      <c r="A571" s="1" t="s">
        <v>705</v>
      </c>
    </row>
    <row r="572" spans="1:1" ht="15.75" customHeight="1" x14ac:dyDescent="0.25">
      <c r="A572" s="1" t="s">
        <v>706</v>
      </c>
    </row>
    <row r="573" spans="1:1" ht="15.75" customHeight="1" x14ac:dyDescent="0.25">
      <c r="A573" s="1" t="s">
        <v>707</v>
      </c>
    </row>
    <row r="574" spans="1:1" ht="15.75" customHeight="1" x14ac:dyDescent="0.25">
      <c r="A574" s="1" t="s">
        <v>708</v>
      </c>
    </row>
    <row r="575" spans="1:1" ht="15.75" customHeight="1" x14ac:dyDescent="0.25">
      <c r="A575" s="1" t="s">
        <v>709</v>
      </c>
    </row>
    <row r="576" spans="1:1" ht="15.75" customHeight="1" x14ac:dyDescent="0.25">
      <c r="A576" s="1" t="s">
        <v>710</v>
      </c>
    </row>
    <row r="577" spans="1:8" ht="15.75" customHeight="1" x14ac:dyDescent="0.25">
      <c r="A577" s="1" t="s">
        <v>711</v>
      </c>
    </row>
    <row r="578" spans="1:8" ht="15.75" customHeight="1" x14ac:dyDescent="0.25">
      <c r="A578" s="1" t="s">
        <v>712</v>
      </c>
    </row>
    <row r="579" spans="1:8" ht="15.75" customHeight="1" x14ac:dyDescent="0.25">
      <c r="A579" s="1" t="s">
        <v>713</v>
      </c>
    </row>
    <row r="580" spans="1:8" ht="15.75" customHeight="1" x14ac:dyDescent="0.25">
      <c r="A580" s="1" t="s">
        <v>714</v>
      </c>
    </row>
    <row r="581" spans="1:8" ht="15.75" customHeight="1" x14ac:dyDescent="0.25">
      <c r="A581" s="1" t="s">
        <v>715</v>
      </c>
    </row>
    <row r="582" spans="1:8" ht="15.75" customHeight="1" x14ac:dyDescent="0.25">
      <c r="A582" s="1" t="s">
        <v>716</v>
      </c>
    </row>
    <row r="583" spans="1:8" ht="15.75" customHeight="1" x14ac:dyDescent="0.25">
      <c r="A583" s="1" t="s">
        <v>717</v>
      </c>
    </row>
    <row r="584" spans="1:8" ht="15.75" customHeight="1" x14ac:dyDescent="0.25">
      <c r="A584" s="1" t="s">
        <v>718</v>
      </c>
    </row>
    <row r="585" spans="1:8" ht="15.75" customHeight="1" x14ac:dyDescent="0.25">
      <c r="A585" s="1" t="s">
        <v>719</v>
      </c>
      <c r="B585" s="6"/>
      <c r="C585" s="6"/>
      <c r="H585" s="6"/>
    </row>
    <row r="586" spans="1:8" ht="15.75" customHeight="1" x14ac:dyDescent="0.25">
      <c r="A586" s="1" t="s">
        <v>720</v>
      </c>
      <c r="B586" s="6"/>
      <c r="C586" s="6"/>
      <c r="H586" s="6"/>
    </row>
    <row r="587" spans="1:8" ht="15.75" customHeight="1" x14ac:dyDescent="0.25">
      <c r="A587" s="1" t="s">
        <v>721</v>
      </c>
      <c r="B587" s="6"/>
      <c r="H587" s="6"/>
    </row>
    <row r="588" spans="1:8" ht="15.75" customHeight="1" x14ac:dyDescent="0.25">
      <c r="A588" s="1" t="s">
        <v>722</v>
      </c>
      <c r="B588" s="6"/>
      <c r="C588" s="6"/>
      <c r="H588" s="6"/>
    </row>
    <row r="589" spans="1:8" ht="15.75" customHeight="1" x14ac:dyDescent="0.25">
      <c r="A589" s="1" t="s">
        <v>723</v>
      </c>
      <c r="B589" s="6"/>
      <c r="C589" s="6"/>
      <c r="H589" s="6"/>
    </row>
    <row r="590" spans="1:8" ht="15.75" customHeight="1" x14ac:dyDescent="0.25">
      <c r="A590" s="1" t="s">
        <v>724</v>
      </c>
      <c r="B590" s="6"/>
      <c r="C590" s="6"/>
      <c r="H590" s="6"/>
    </row>
    <row r="591" spans="1:8" ht="15.75" customHeight="1" x14ac:dyDescent="0.25">
      <c r="A591" s="1" t="s">
        <v>725</v>
      </c>
      <c r="B591" s="6"/>
      <c r="C591" s="6"/>
      <c r="H591" s="6"/>
    </row>
    <row r="592" spans="1:8" ht="15.75" customHeight="1" x14ac:dyDescent="0.25">
      <c r="A592" s="1" t="s">
        <v>726</v>
      </c>
      <c r="B592" s="6"/>
      <c r="C592" s="6"/>
      <c r="H592" s="6"/>
    </row>
    <row r="593" spans="1:8" ht="15.75" customHeight="1" x14ac:dyDescent="0.25">
      <c r="A593" s="1" t="s">
        <v>727</v>
      </c>
      <c r="B593" s="6"/>
      <c r="C593" s="6"/>
      <c r="H593" s="6"/>
    </row>
    <row r="594" spans="1:8" ht="15.75" customHeight="1" x14ac:dyDescent="0.25">
      <c r="A594" s="1" t="s">
        <v>728</v>
      </c>
      <c r="B594" s="6"/>
      <c r="C594" s="6"/>
      <c r="H594" s="6"/>
    </row>
    <row r="595" spans="1:8" ht="15.75" customHeight="1" x14ac:dyDescent="0.25">
      <c r="A595" s="1" t="s">
        <v>729</v>
      </c>
      <c r="B595" s="6"/>
      <c r="C595" s="6"/>
      <c r="H595" s="6"/>
    </row>
    <row r="596" spans="1:8" ht="15.75" customHeight="1" x14ac:dyDescent="0.25">
      <c r="A596" s="1" t="s">
        <v>730</v>
      </c>
      <c r="B596" s="6"/>
      <c r="C596" s="6"/>
      <c r="H596" s="6"/>
    </row>
    <row r="597" spans="1:8" ht="15.75" customHeight="1" x14ac:dyDescent="0.25">
      <c r="A597" s="1" t="s">
        <v>731</v>
      </c>
      <c r="B597" s="6"/>
      <c r="C597" s="6"/>
      <c r="H597" s="6"/>
    </row>
    <row r="598" spans="1:8" ht="15.75" customHeight="1" x14ac:dyDescent="0.25">
      <c r="A598" s="1" t="s">
        <v>732</v>
      </c>
      <c r="B598" s="6"/>
      <c r="C598" s="6"/>
      <c r="H598" s="6"/>
    </row>
    <row r="599" spans="1:8" ht="15.75" customHeight="1" x14ac:dyDescent="0.25">
      <c r="A599" s="1" t="s">
        <v>733</v>
      </c>
      <c r="B599" s="6"/>
      <c r="C599" s="6"/>
      <c r="H599" s="6"/>
    </row>
    <row r="600" spans="1:8" ht="15.75" customHeight="1" x14ac:dyDescent="0.25">
      <c r="A600" s="1" t="s">
        <v>734</v>
      </c>
      <c r="B600" s="6"/>
      <c r="C600" s="6"/>
      <c r="H600" s="6"/>
    </row>
    <row r="601" spans="1:8" ht="15.75" customHeight="1" x14ac:dyDescent="0.25">
      <c r="A601" s="1" t="s">
        <v>735</v>
      </c>
      <c r="B601" s="6"/>
      <c r="C601" s="6"/>
      <c r="H601" s="6"/>
    </row>
    <row r="602" spans="1:8" ht="15.75" customHeight="1" x14ac:dyDescent="0.25">
      <c r="A602" s="1" t="s">
        <v>736</v>
      </c>
      <c r="B602" s="6"/>
      <c r="C602" s="6"/>
      <c r="H602" s="6"/>
    </row>
    <row r="603" spans="1:8" ht="15.75" customHeight="1" x14ac:dyDescent="0.25">
      <c r="A603" s="1" t="s">
        <v>737</v>
      </c>
      <c r="B603" s="6"/>
      <c r="C603" s="6"/>
      <c r="H603" s="6"/>
    </row>
    <row r="604" spans="1:8" ht="15.75" customHeight="1" x14ac:dyDescent="0.25">
      <c r="A604" s="1" t="s">
        <v>738</v>
      </c>
      <c r="B604" s="6"/>
      <c r="C604" s="6"/>
      <c r="H604" s="6"/>
    </row>
    <row r="605" spans="1:8" ht="15.75" customHeight="1" x14ac:dyDescent="0.25">
      <c r="A605" s="1" t="s">
        <v>739</v>
      </c>
      <c r="B605" s="6"/>
      <c r="C605" s="6"/>
      <c r="H605" s="6"/>
    </row>
    <row r="606" spans="1:8" ht="15.75" customHeight="1" x14ac:dyDescent="0.25">
      <c r="A606" s="1" t="s">
        <v>740</v>
      </c>
      <c r="B606" s="6"/>
      <c r="C606" s="6"/>
      <c r="H606" s="6"/>
    </row>
    <row r="607" spans="1:8" ht="15.75" customHeight="1" x14ac:dyDescent="0.25">
      <c r="A607" s="1" t="s">
        <v>741</v>
      </c>
      <c r="B607" s="6"/>
      <c r="C607" s="6"/>
      <c r="H607" s="6"/>
    </row>
    <row r="608" spans="1:8" ht="15.75" customHeight="1" x14ac:dyDescent="0.25">
      <c r="A608" s="1" t="s">
        <v>742</v>
      </c>
      <c r="B608" s="6"/>
      <c r="C608" s="6"/>
      <c r="H608" s="6"/>
    </row>
    <row r="609" spans="1:8" ht="15.75" customHeight="1" x14ac:dyDescent="0.25">
      <c r="A609" s="1" t="s">
        <v>743</v>
      </c>
    </row>
    <row r="610" spans="1:8" ht="15.75" customHeight="1" x14ac:dyDescent="0.25">
      <c r="A610" s="1" t="s">
        <v>744</v>
      </c>
    </row>
    <row r="611" spans="1:8" ht="15.75" customHeight="1" x14ac:dyDescent="0.25">
      <c r="A611" s="1" t="s">
        <v>745</v>
      </c>
    </row>
    <row r="612" spans="1:8" ht="15.75" customHeight="1" x14ac:dyDescent="0.25">
      <c r="A612" s="1" t="s">
        <v>746</v>
      </c>
    </row>
    <row r="613" spans="1:8" ht="15.75" customHeight="1" x14ac:dyDescent="0.25">
      <c r="A613" s="1" t="s">
        <v>747</v>
      </c>
    </row>
    <row r="614" spans="1:8" ht="15.75" customHeight="1" x14ac:dyDescent="0.25">
      <c r="A614" s="1" t="s">
        <v>748</v>
      </c>
    </row>
    <row r="615" spans="1:8" ht="15.75" customHeight="1" x14ac:dyDescent="0.25">
      <c r="A615" s="1" t="s">
        <v>749</v>
      </c>
    </row>
    <row r="616" spans="1:8" ht="15.75" customHeight="1" x14ac:dyDescent="0.25">
      <c r="A616" s="1" t="s">
        <v>750</v>
      </c>
    </row>
    <row r="617" spans="1:8" ht="15.75" customHeight="1" x14ac:dyDescent="0.25">
      <c r="A617" s="1" t="s">
        <v>751</v>
      </c>
    </row>
    <row r="618" spans="1:8" ht="15.75" customHeight="1" x14ac:dyDescent="0.25">
      <c r="A618" s="1" t="s">
        <v>752</v>
      </c>
    </row>
    <row r="619" spans="1:8" ht="15.75" customHeight="1" x14ac:dyDescent="0.25">
      <c r="A619" s="1" t="s">
        <v>753</v>
      </c>
    </row>
    <row r="620" spans="1:8" ht="15.75" customHeight="1" x14ac:dyDescent="0.25">
      <c r="A620" s="1" t="s">
        <v>754</v>
      </c>
    </row>
    <row r="621" spans="1:8" ht="15.75" customHeight="1" x14ac:dyDescent="0.25">
      <c r="A621" s="1" t="s">
        <v>755</v>
      </c>
    </row>
    <row r="622" spans="1:8" ht="15.75" customHeight="1" x14ac:dyDescent="0.25">
      <c r="A622" s="1" t="s">
        <v>756</v>
      </c>
    </row>
    <row r="623" spans="1:8" ht="15.75" customHeight="1" x14ac:dyDescent="0.25">
      <c r="A623" s="1" t="s">
        <v>757</v>
      </c>
      <c r="B623" s="6"/>
      <c r="C623" s="6"/>
      <c r="H623" s="6"/>
    </row>
    <row r="624" spans="1:8" ht="15.75" customHeight="1" x14ac:dyDescent="0.25">
      <c r="A624" s="1" t="s">
        <v>758</v>
      </c>
      <c r="B624" s="6"/>
      <c r="C624" s="6"/>
      <c r="H624" s="6"/>
    </row>
    <row r="625" spans="1:8" ht="15.75" customHeight="1" x14ac:dyDescent="0.25">
      <c r="A625" s="1" t="s">
        <v>759</v>
      </c>
      <c r="B625" s="6"/>
      <c r="C625" s="6"/>
      <c r="H625" s="6"/>
    </row>
    <row r="626" spans="1:8" ht="15.75" customHeight="1" x14ac:dyDescent="0.25">
      <c r="A626" s="1" t="s">
        <v>760</v>
      </c>
    </row>
    <row r="627" spans="1:8" ht="15.75" customHeight="1" x14ac:dyDescent="0.25">
      <c r="A627" s="1" t="s">
        <v>761</v>
      </c>
    </row>
    <row r="628" spans="1:8" ht="15.75" customHeight="1" x14ac:dyDescent="0.25">
      <c r="A628" s="1" t="s">
        <v>762</v>
      </c>
    </row>
    <row r="629" spans="1:8" ht="15.75" customHeight="1" x14ac:dyDescent="0.25">
      <c r="A629" s="1" t="s">
        <v>763</v>
      </c>
    </row>
    <row r="630" spans="1:8" ht="15.75" customHeight="1" x14ac:dyDescent="0.25">
      <c r="A630" s="1" t="s">
        <v>764</v>
      </c>
    </row>
    <row r="631" spans="1:8" ht="15.75" customHeight="1" x14ac:dyDescent="0.25">
      <c r="A631" s="1" t="s">
        <v>765</v>
      </c>
    </row>
    <row r="632" spans="1:8" ht="15.75" customHeight="1" x14ac:dyDescent="0.25">
      <c r="A632" s="1" t="s">
        <v>766</v>
      </c>
    </row>
    <row r="633" spans="1:8" ht="15.75" customHeight="1" x14ac:dyDescent="0.25">
      <c r="A633" s="1" t="s">
        <v>767</v>
      </c>
    </row>
    <row r="634" spans="1:8" ht="15.75" customHeight="1" x14ac:dyDescent="0.25">
      <c r="A634" s="1" t="s">
        <v>768</v>
      </c>
    </row>
    <row r="635" spans="1:8" ht="15.75" customHeight="1" x14ac:dyDescent="0.25">
      <c r="A635" s="1" t="s">
        <v>769</v>
      </c>
    </row>
    <row r="636" spans="1:8" ht="15.75" customHeight="1" x14ac:dyDescent="0.25">
      <c r="A636" s="1" t="s">
        <v>770</v>
      </c>
    </row>
    <row r="637" spans="1:8" ht="15.75" customHeight="1" x14ac:dyDescent="0.25">
      <c r="A637" s="1" t="s">
        <v>771</v>
      </c>
    </row>
    <row r="638" spans="1:8" ht="15.75" customHeight="1" x14ac:dyDescent="0.25">
      <c r="A638" s="1" t="s">
        <v>772</v>
      </c>
    </row>
    <row r="639" spans="1:8" ht="15.75" customHeight="1" x14ac:dyDescent="0.25">
      <c r="A639" s="1" t="s">
        <v>773</v>
      </c>
    </row>
    <row r="640" spans="1:8" ht="15.75" customHeight="1" x14ac:dyDescent="0.25">
      <c r="A640" s="1" t="s">
        <v>774</v>
      </c>
    </row>
    <row r="641" spans="1:1" ht="15.75" customHeight="1" x14ac:dyDescent="0.25">
      <c r="A641" s="1" t="s">
        <v>775</v>
      </c>
    </row>
    <row r="642" spans="1:1" ht="15.75" customHeight="1" x14ac:dyDescent="0.25">
      <c r="A642" s="1" t="s">
        <v>776</v>
      </c>
    </row>
    <row r="643" spans="1:1" ht="15.75" customHeight="1" x14ac:dyDescent="0.25">
      <c r="A643" s="1" t="s">
        <v>777</v>
      </c>
    </row>
    <row r="644" spans="1:1" ht="15.75" customHeight="1" x14ac:dyDescent="0.25">
      <c r="A644" s="1" t="s">
        <v>778</v>
      </c>
    </row>
    <row r="645" spans="1:1" ht="15.75" customHeight="1" x14ac:dyDescent="0.25">
      <c r="A645" s="1" t="s">
        <v>779</v>
      </c>
    </row>
    <row r="646" spans="1:1" ht="15.75" customHeight="1" x14ac:dyDescent="0.25">
      <c r="A646" s="1" t="s">
        <v>780</v>
      </c>
    </row>
    <row r="647" spans="1:1" ht="15.75" customHeight="1" x14ac:dyDescent="0.25">
      <c r="A647" s="1" t="s">
        <v>781</v>
      </c>
    </row>
    <row r="648" spans="1:1" ht="15.75" customHeight="1" x14ac:dyDescent="0.25">
      <c r="A648" s="1" t="s">
        <v>782</v>
      </c>
    </row>
    <row r="649" spans="1:1" ht="15.75" customHeight="1" x14ac:dyDescent="0.25">
      <c r="A649" s="1" t="s">
        <v>783</v>
      </c>
    </row>
    <row r="650" spans="1:1" ht="15.75" customHeight="1" x14ac:dyDescent="0.25">
      <c r="A650" s="1" t="s">
        <v>784</v>
      </c>
    </row>
    <row r="651" spans="1:1" ht="15.75" customHeight="1" x14ac:dyDescent="0.25">
      <c r="A651" s="1" t="s">
        <v>785</v>
      </c>
    </row>
    <row r="652" spans="1:1" ht="15.75" customHeight="1" x14ac:dyDescent="0.25">
      <c r="A652" s="1" t="s">
        <v>786</v>
      </c>
    </row>
    <row r="653" spans="1:1" ht="15.75" customHeight="1" x14ac:dyDescent="0.25">
      <c r="A653" s="1" t="s">
        <v>787</v>
      </c>
    </row>
    <row r="654" spans="1:1" ht="15.75" customHeight="1" x14ac:dyDescent="0.25">
      <c r="A654" s="1" t="s">
        <v>788</v>
      </c>
    </row>
    <row r="655" spans="1:1" ht="15.75" customHeight="1" x14ac:dyDescent="0.25">
      <c r="A655" s="1" t="s">
        <v>789</v>
      </c>
    </row>
    <row r="656" spans="1:1" ht="15.75" customHeight="1" x14ac:dyDescent="0.25">
      <c r="A656" s="1" t="s">
        <v>790</v>
      </c>
    </row>
    <row r="657" spans="1:1" ht="15.75" customHeight="1" x14ac:dyDescent="0.25">
      <c r="A657" s="1" t="s">
        <v>791</v>
      </c>
    </row>
    <row r="658" spans="1:1" ht="15.75" customHeight="1" x14ac:dyDescent="0.25">
      <c r="A658" s="1" t="s">
        <v>792</v>
      </c>
    </row>
    <row r="659" spans="1:1" ht="15.75" customHeight="1" x14ac:dyDescent="0.25">
      <c r="A659" s="1" t="s">
        <v>793</v>
      </c>
    </row>
    <row r="660" spans="1:1" ht="15.75" customHeight="1" x14ac:dyDescent="0.25">
      <c r="A660" s="1" t="s">
        <v>794</v>
      </c>
    </row>
    <row r="661" spans="1:1" ht="15.75" customHeight="1" x14ac:dyDescent="0.25">
      <c r="A661" s="1" t="s">
        <v>795</v>
      </c>
    </row>
    <row r="662" spans="1:1" ht="15.75" customHeight="1" x14ac:dyDescent="0.25">
      <c r="A662" s="1" t="s">
        <v>796</v>
      </c>
    </row>
    <row r="663" spans="1:1" ht="15.75" customHeight="1" x14ac:dyDescent="0.25">
      <c r="A663" s="1" t="s">
        <v>797</v>
      </c>
    </row>
    <row r="664" spans="1:1" ht="15.75" customHeight="1" x14ac:dyDescent="0.25">
      <c r="A664" s="1" t="s">
        <v>798</v>
      </c>
    </row>
    <row r="665" spans="1:1" ht="15.75" customHeight="1" x14ac:dyDescent="0.25">
      <c r="A665" s="1" t="s">
        <v>799</v>
      </c>
    </row>
    <row r="666" spans="1:1" ht="15.75" customHeight="1" x14ac:dyDescent="0.25">
      <c r="A666" s="1" t="s">
        <v>800</v>
      </c>
    </row>
    <row r="667" spans="1:1" ht="15.75" customHeight="1" x14ac:dyDescent="0.25">
      <c r="A667" s="1" t="s">
        <v>801</v>
      </c>
    </row>
    <row r="668" spans="1:1" ht="15.75" customHeight="1" x14ac:dyDescent="0.25">
      <c r="A668" s="1" t="s">
        <v>802</v>
      </c>
    </row>
    <row r="669" spans="1:1" ht="15.75" customHeight="1" x14ac:dyDescent="0.25">
      <c r="A669" s="1" t="s">
        <v>803</v>
      </c>
    </row>
    <row r="670" spans="1:1" ht="15.75" customHeight="1" x14ac:dyDescent="0.25">
      <c r="A670" s="1" t="s">
        <v>804</v>
      </c>
    </row>
    <row r="671" spans="1:1" ht="15.75" customHeight="1" x14ac:dyDescent="0.25">
      <c r="A671" s="1" t="s">
        <v>805</v>
      </c>
    </row>
    <row r="672" spans="1:1" ht="15.75" customHeight="1" x14ac:dyDescent="0.25">
      <c r="A672" s="1" t="s">
        <v>806</v>
      </c>
    </row>
    <row r="673" spans="1:1" ht="15.75" customHeight="1" x14ac:dyDescent="0.25">
      <c r="A673" s="1" t="s">
        <v>807</v>
      </c>
    </row>
    <row r="674" spans="1:1" ht="15.75" customHeight="1" x14ac:dyDescent="0.25">
      <c r="A674" s="1" t="s">
        <v>808</v>
      </c>
    </row>
    <row r="675" spans="1:1" ht="15.75" customHeight="1" x14ac:dyDescent="0.25">
      <c r="A675" s="1" t="s">
        <v>809</v>
      </c>
    </row>
    <row r="676" spans="1:1" ht="15.75" customHeight="1" x14ac:dyDescent="0.25">
      <c r="A676" s="1" t="s">
        <v>810</v>
      </c>
    </row>
    <row r="677" spans="1:1" ht="15.75" customHeight="1" x14ac:dyDescent="0.25">
      <c r="A677" s="1" t="s">
        <v>811</v>
      </c>
    </row>
    <row r="678" spans="1:1" ht="15.75" customHeight="1" x14ac:dyDescent="0.25">
      <c r="A678" s="1" t="s">
        <v>812</v>
      </c>
    </row>
    <row r="679" spans="1:1" ht="15.75" customHeight="1" x14ac:dyDescent="0.25">
      <c r="A679" s="1" t="s">
        <v>813</v>
      </c>
    </row>
    <row r="680" spans="1:1" ht="15.75" customHeight="1" x14ac:dyDescent="0.25">
      <c r="A680" s="1" t="s">
        <v>814</v>
      </c>
    </row>
    <row r="681" spans="1:1" ht="15.75" customHeight="1" x14ac:dyDescent="0.25">
      <c r="A681" s="1" t="s">
        <v>815</v>
      </c>
    </row>
    <row r="682" spans="1:1" ht="15.75" customHeight="1" x14ac:dyDescent="0.25">
      <c r="A682" s="1" t="s">
        <v>816</v>
      </c>
    </row>
    <row r="683" spans="1:1" ht="15.75" customHeight="1" x14ac:dyDescent="0.25">
      <c r="A683" s="1" t="s">
        <v>817</v>
      </c>
    </row>
    <row r="684" spans="1:1" ht="15.75" customHeight="1" x14ac:dyDescent="0.25">
      <c r="A684" s="1" t="s">
        <v>818</v>
      </c>
    </row>
    <row r="685" spans="1:1" ht="15.75" customHeight="1" x14ac:dyDescent="0.25">
      <c r="A685" s="1" t="s">
        <v>819</v>
      </c>
    </row>
    <row r="686" spans="1:1" ht="15.75" customHeight="1" x14ac:dyDescent="0.25">
      <c r="A686" s="1" t="s">
        <v>820</v>
      </c>
    </row>
    <row r="687" spans="1:1" ht="15.75" customHeight="1" x14ac:dyDescent="0.25">
      <c r="A687" s="1" t="s">
        <v>821</v>
      </c>
    </row>
    <row r="688" spans="1:1" ht="15.75" customHeight="1" x14ac:dyDescent="0.25">
      <c r="A688" s="1" t="s">
        <v>822</v>
      </c>
    </row>
    <row r="689" spans="1:1" ht="15.75" customHeight="1" x14ac:dyDescent="0.25">
      <c r="A689" s="1" t="s">
        <v>823</v>
      </c>
    </row>
    <row r="690" spans="1:1" ht="15.75" customHeight="1" x14ac:dyDescent="0.25">
      <c r="A690" s="1" t="s">
        <v>824</v>
      </c>
    </row>
    <row r="691" spans="1:1" ht="15.75" customHeight="1" x14ac:dyDescent="0.25">
      <c r="A691" s="1" t="s">
        <v>825</v>
      </c>
    </row>
    <row r="692" spans="1:1" ht="15.75" customHeight="1" x14ac:dyDescent="0.25">
      <c r="A692" s="1" t="s">
        <v>826</v>
      </c>
    </row>
    <row r="693" spans="1:1" ht="15.75" customHeight="1" x14ac:dyDescent="0.25">
      <c r="A693" s="1" t="s">
        <v>827</v>
      </c>
    </row>
    <row r="694" spans="1:1" ht="15.75" customHeight="1" x14ac:dyDescent="0.25">
      <c r="A694" s="1" t="s">
        <v>828</v>
      </c>
    </row>
    <row r="695" spans="1:1" ht="15.75" customHeight="1" x14ac:dyDescent="0.25">
      <c r="A695" s="1" t="s">
        <v>829</v>
      </c>
    </row>
    <row r="696" spans="1:1" ht="15.75" customHeight="1" x14ac:dyDescent="0.25">
      <c r="A696" s="1" t="s">
        <v>830</v>
      </c>
    </row>
    <row r="697" spans="1:1" ht="15.75" customHeight="1" x14ac:dyDescent="0.25">
      <c r="A697" s="1" t="s">
        <v>831</v>
      </c>
    </row>
    <row r="698" spans="1:1" ht="15.75" customHeight="1" x14ac:dyDescent="0.25">
      <c r="A698" s="1" t="s">
        <v>832</v>
      </c>
    </row>
    <row r="699" spans="1:1" ht="15.75" customHeight="1" x14ac:dyDescent="0.25">
      <c r="A699" s="1" t="s">
        <v>833</v>
      </c>
    </row>
    <row r="700" spans="1:1" ht="15.75" customHeight="1" x14ac:dyDescent="0.25">
      <c r="A700" s="1" t="s">
        <v>834</v>
      </c>
    </row>
    <row r="701" spans="1:1" ht="15.75" customHeight="1" x14ac:dyDescent="0.25">
      <c r="A701" s="1" t="s">
        <v>835</v>
      </c>
    </row>
    <row r="702" spans="1:1" ht="15.75" customHeight="1" x14ac:dyDescent="0.25">
      <c r="A702" s="1" t="s">
        <v>836</v>
      </c>
    </row>
    <row r="703" spans="1:1" ht="15.75" customHeight="1" x14ac:dyDescent="0.25">
      <c r="A703" s="1" t="s">
        <v>837</v>
      </c>
    </row>
    <row r="704" spans="1:1" ht="15.75" customHeight="1" x14ac:dyDescent="0.25">
      <c r="A704" s="1" t="s">
        <v>838</v>
      </c>
    </row>
    <row r="705" spans="1:1" ht="15.75" customHeight="1" x14ac:dyDescent="0.25">
      <c r="A705" s="1" t="s">
        <v>839</v>
      </c>
    </row>
    <row r="706" spans="1:1" ht="15.75" customHeight="1" x14ac:dyDescent="0.25">
      <c r="A706" s="1" t="s">
        <v>840</v>
      </c>
    </row>
    <row r="707" spans="1:1" ht="15.75" customHeight="1" x14ac:dyDescent="0.25">
      <c r="A707" s="1" t="s">
        <v>841</v>
      </c>
    </row>
    <row r="708" spans="1:1" ht="15.75" customHeight="1" x14ac:dyDescent="0.25">
      <c r="A708" s="1" t="s">
        <v>842</v>
      </c>
    </row>
    <row r="709" spans="1:1" ht="15.75" customHeight="1" x14ac:dyDescent="0.25">
      <c r="A709" s="1" t="s">
        <v>843</v>
      </c>
    </row>
    <row r="710" spans="1:1" ht="15.75" customHeight="1" x14ac:dyDescent="0.25">
      <c r="A710" s="1" t="s">
        <v>844</v>
      </c>
    </row>
    <row r="711" spans="1:1" ht="15.75" customHeight="1" x14ac:dyDescent="0.25">
      <c r="A711" s="1" t="s">
        <v>845</v>
      </c>
    </row>
    <row r="712" spans="1:1" ht="15.75" customHeight="1" x14ac:dyDescent="0.25">
      <c r="A712" s="1" t="s">
        <v>846</v>
      </c>
    </row>
    <row r="713" spans="1:1" ht="15.75" customHeight="1" x14ac:dyDescent="0.25">
      <c r="A713" s="1" t="s">
        <v>847</v>
      </c>
    </row>
    <row r="714" spans="1:1" ht="15.75" customHeight="1" x14ac:dyDescent="0.25">
      <c r="A714" s="1" t="s">
        <v>848</v>
      </c>
    </row>
    <row r="715" spans="1:1" ht="15.75" customHeight="1" x14ac:dyDescent="0.25">
      <c r="A715" s="1" t="s">
        <v>849</v>
      </c>
    </row>
    <row r="716" spans="1:1" ht="15.75" customHeight="1" x14ac:dyDescent="0.25">
      <c r="A716" s="1" t="s">
        <v>850</v>
      </c>
    </row>
    <row r="717" spans="1:1" ht="15.75" customHeight="1" x14ac:dyDescent="0.25">
      <c r="A717" s="1" t="s">
        <v>851</v>
      </c>
    </row>
    <row r="718" spans="1:1" ht="15.75" customHeight="1" x14ac:dyDescent="0.25">
      <c r="A718" s="1" t="s">
        <v>852</v>
      </c>
    </row>
    <row r="719" spans="1:1" ht="15.75" customHeight="1" x14ac:dyDescent="0.25">
      <c r="A719" s="1" t="s">
        <v>853</v>
      </c>
    </row>
    <row r="720" spans="1:1" ht="15.75" customHeight="1" x14ac:dyDescent="0.25">
      <c r="A720" s="1" t="s">
        <v>854</v>
      </c>
    </row>
    <row r="721" spans="1:1" ht="15.75" customHeight="1" x14ac:dyDescent="0.25">
      <c r="A721" s="1" t="s">
        <v>855</v>
      </c>
    </row>
    <row r="722" spans="1:1" ht="15.75" customHeight="1" x14ac:dyDescent="0.25">
      <c r="A722" s="1" t="s">
        <v>856</v>
      </c>
    </row>
    <row r="723" spans="1:1" ht="15.75" customHeight="1" x14ac:dyDescent="0.25">
      <c r="A723" s="1" t="s">
        <v>857</v>
      </c>
    </row>
    <row r="724" spans="1:1" ht="15.75" customHeight="1" x14ac:dyDescent="0.25">
      <c r="A724" s="1" t="s">
        <v>858</v>
      </c>
    </row>
    <row r="725" spans="1:1" ht="15.75" customHeight="1" x14ac:dyDescent="0.25">
      <c r="A725" s="1" t="s">
        <v>859</v>
      </c>
    </row>
    <row r="726" spans="1:1" ht="15.75" customHeight="1" x14ac:dyDescent="0.25">
      <c r="A726" s="1" t="s">
        <v>860</v>
      </c>
    </row>
    <row r="727" spans="1:1" ht="15.75" customHeight="1" x14ac:dyDescent="0.25">
      <c r="A727" s="1" t="s">
        <v>861</v>
      </c>
    </row>
    <row r="728" spans="1:1" ht="15.75" customHeight="1" x14ac:dyDescent="0.25">
      <c r="A728" s="1" t="s">
        <v>862</v>
      </c>
    </row>
    <row r="729" spans="1:1" ht="15.75" customHeight="1" x14ac:dyDescent="0.25">
      <c r="A729" s="1" t="s">
        <v>863</v>
      </c>
    </row>
    <row r="730" spans="1:1" ht="15.75" customHeight="1" x14ac:dyDescent="0.25">
      <c r="A730" s="1" t="s">
        <v>864</v>
      </c>
    </row>
    <row r="731" spans="1:1" ht="15.75" customHeight="1" x14ac:dyDescent="0.25">
      <c r="A731" s="1" t="s">
        <v>865</v>
      </c>
    </row>
    <row r="732" spans="1:1" ht="15.75" customHeight="1" x14ac:dyDescent="0.25">
      <c r="A732" s="1" t="s">
        <v>866</v>
      </c>
    </row>
    <row r="733" spans="1:1" ht="15.75" customHeight="1" x14ac:dyDescent="0.25">
      <c r="A733" s="1" t="s">
        <v>867</v>
      </c>
    </row>
    <row r="734" spans="1:1" ht="15.75" customHeight="1" x14ac:dyDescent="0.25">
      <c r="A734" s="1" t="s">
        <v>868</v>
      </c>
    </row>
    <row r="735" spans="1:1" ht="15.75" customHeight="1" x14ac:dyDescent="0.25">
      <c r="A735" s="1" t="s">
        <v>869</v>
      </c>
    </row>
    <row r="736" spans="1:1" ht="15.75" customHeight="1" x14ac:dyDescent="0.25">
      <c r="A736" s="1" t="s">
        <v>870</v>
      </c>
    </row>
    <row r="737" spans="1:1" ht="15.75" customHeight="1" x14ac:dyDescent="0.25">
      <c r="A737" s="1" t="s">
        <v>871</v>
      </c>
    </row>
    <row r="738" spans="1:1" ht="15.75" customHeight="1" x14ac:dyDescent="0.25">
      <c r="A738" s="1" t="s">
        <v>872</v>
      </c>
    </row>
    <row r="739" spans="1:1" ht="15.75" customHeight="1" x14ac:dyDescent="0.25">
      <c r="A739" s="1" t="s">
        <v>873</v>
      </c>
    </row>
    <row r="740" spans="1:1" ht="15.75" customHeight="1" x14ac:dyDescent="0.25">
      <c r="A740" s="1" t="s">
        <v>874</v>
      </c>
    </row>
    <row r="741" spans="1:1" ht="15.75" customHeight="1" x14ac:dyDescent="0.25">
      <c r="A741" s="1" t="s">
        <v>875</v>
      </c>
    </row>
    <row r="742" spans="1:1" ht="15.75" customHeight="1" x14ac:dyDescent="0.25">
      <c r="A742" s="1" t="s">
        <v>876</v>
      </c>
    </row>
    <row r="743" spans="1:1" ht="15.75" customHeight="1" x14ac:dyDescent="0.25">
      <c r="A743" s="1" t="s">
        <v>877</v>
      </c>
    </row>
    <row r="744" spans="1:1" ht="15.75" customHeight="1" x14ac:dyDescent="0.25">
      <c r="A744" s="1" t="s">
        <v>878</v>
      </c>
    </row>
    <row r="745" spans="1:1" ht="15.75" customHeight="1" x14ac:dyDescent="0.25">
      <c r="A745" s="1" t="s">
        <v>879</v>
      </c>
    </row>
    <row r="746" spans="1:1" ht="15.75" customHeight="1" x14ac:dyDescent="0.25">
      <c r="A746" s="1" t="s">
        <v>880</v>
      </c>
    </row>
    <row r="747" spans="1:1" ht="15.75" customHeight="1" x14ac:dyDescent="0.25">
      <c r="A747" s="1" t="s">
        <v>881</v>
      </c>
    </row>
    <row r="748" spans="1:1" ht="15.75" customHeight="1" x14ac:dyDescent="0.25">
      <c r="A748" s="1" t="s">
        <v>882</v>
      </c>
    </row>
    <row r="749" spans="1:1" ht="15.75" customHeight="1" x14ac:dyDescent="0.25">
      <c r="A749" s="1" t="s">
        <v>883</v>
      </c>
    </row>
    <row r="750" spans="1:1" ht="15.75" customHeight="1" x14ac:dyDescent="0.25">
      <c r="A750" s="1" t="s">
        <v>884</v>
      </c>
    </row>
    <row r="751" spans="1:1" ht="15.75" customHeight="1" x14ac:dyDescent="0.25">
      <c r="A751" s="1" t="s">
        <v>885</v>
      </c>
    </row>
    <row r="752" spans="1:1" ht="15.75" customHeight="1" x14ac:dyDescent="0.25">
      <c r="A752" s="1" t="s">
        <v>886</v>
      </c>
    </row>
    <row r="753" spans="1:1" ht="15.75" customHeight="1" x14ac:dyDescent="0.25">
      <c r="A753" s="1" t="s">
        <v>887</v>
      </c>
    </row>
    <row r="754" spans="1:1" ht="15.75" customHeight="1" x14ac:dyDescent="0.25">
      <c r="A754" s="1" t="s">
        <v>888</v>
      </c>
    </row>
    <row r="755" spans="1:1" ht="15.75" customHeight="1" x14ac:dyDescent="0.25">
      <c r="A755" s="1" t="s">
        <v>889</v>
      </c>
    </row>
    <row r="756" spans="1:1" ht="15.75" customHeight="1" x14ac:dyDescent="0.25">
      <c r="A756" s="1" t="s">
        <v>890</v>
      </c>
    </row>
    <row r="757" spans="1:1" ht="15.75" customHeight="1" x14ac:dyDescent="0.25">
      <c r="A757" s="1" t="s">
        <v>891</v>
      </c>
    </row>
    <row r="758" spans="1:1" ht="15.75" customHeight="1" x14ac:dyDescent="0.25">
      <c r="A758" s="1" t="s">
        <v>892</v>
      </c>
    </row>
    <row r="759" spans="1:1" ht="15.75" customHeight="1" x14ac:dyDescent="0.25">
      <c r="A759" s="1" t="s">
        <v>893</v>
      </c>
    </row>
    <row r="760" spans="1:1" ht="15.75" customHeight="1" x14ac:dyDescent="0.25">
      <c r="A760" s="1" t="s">
        <v>894</v>
      </c>
    </row>
    <row r="761" spans="1:1" ht="15.75" customHeight="1" x14ac:dyDescent="0.25">
      <c r="A761" s="1" t="s">
        <v>895</v>
      </c>
    </row>
    <row r="762" spans="1:1" ht="15.75" customHeight="1" x14ac:dyDescent="0.25">
      <c r="A762" s="1" t="s">
        <v>896</v>
      </c>
    </row>
    <row r="763" spans="1:1" ht="15.75" customHeight="1" x14ac:dyDescent="0.25">
      <c r="A763" s="1" t="s">
        <v>897</v>
      </c>
    </row>
    <row r="764" spans="1:1" ht="15.75" customHeight="1" x14ac:dyDescent="0.25">
      <c r="A764" s="1" t="s">
        <v>898</v>
      </c>
    </row>
    <row r="765" spans="1:1" ht="15.75" customHeight="1" x14ac:dyDescent="0.25">
      <c r="A765" s="1" t="s">
        <v>899</v>
      </c>
    </row>
    <row r="766" spans="1:1" ht="15.75" customHeight="1" x14ac:dyDescent="0.25">
      <c r="A766" s="1" t="s">
        <v>900</v>
      </c>
    </row>
    <row r="767" spans="1:1" ht="15.75" customHeight="1" x14ac:dyDescent="0.25">
      <c r="A767" s="1" t="s">
        <v>901</v>
      </c>
    </row>
    <row r="768" spans="1:1" ht="15.75" customHeight="1" x14ac:dyDescent="0.25">
      <c r="A768" s="1" t="s">
        <v>902</v>
      </c>
    </row>
    <row r="769" spans="1:1" ht="15.75" customHeight="1" x14ac:dyDescent="0.25">
      <c r="A769" s="1" t="s">
        <v>903</v>
      </c>
    </row>
    <row r="770" spans="1:1" ht="15.75" customHeight="1" x14ac:dyDescent="0.25">
      <c r="A770" s="1" t="s">
        <v>904</v>
      </c>
    </row>
    <row r="771" spans="1:1" ht="15.75" customHeight="1" x14ac:dyDescent="0.25">
      <c r="A771" s="1" t="s">
        <v>905</v>
      </c>
    </row>
    <row r="772" spans="1:1" ht="15.75" customHeight="1" x14ac:dyDescent="0.25">
      <c r="A772" s="1" t="s">
        <v>906</v>
      </c>
    </row>
    <row r="773" spans="1:1" ht="15.75" customHeight="1" x14ac:dyDescent="0.25">
      <c r="A773" s="1" t="s">
        <v>907</v>
      </c>
    </row>
    <row r="774" spans="1:1" ht="15.75" customHeight="1" x14ac:dyDescent="0.25">
      <c r="A774" s="1" t="s">
        <v>908</v>
      </c>
    </row>
    <row r="775" spans="1:1" ht="15.75" customHeight="1" x14ac:dyDescent="0.25">
      <c r="A775" s="1" t="s">
        <v>909</v>
      </c>
    </row>
    <row r="776" spans="1:1" ht="15.75" customHeight="1" x14ac:dyDescent="0.25">
      <c r="A776" s="1" t="s">
        <v>910</v>
      </c>
    </row>
    <row r="777" spans="1:1" ht="15.75" customHeight="1" x14ac:dyDescent="0.25">
      <c r="A777" s="1" t="s">
        <v>911</v>
      </c>
    </row>
    <row r="778" spans="1:1" ht="15.75" customHeight="1" x14ac:dyDescent="0.25">
      <c r="A778" s="1" t="s">
        <v>912</v>
      </c>
    </row>
    <row r="779" spans="1:1" ht="15.75" customHeight="1" x14ac:dyDescent="0.25">
      <c r="A779" s="1" t="s">
        <v>913</v>
      </c>
    </row>
    <row r="780" spans="1:1" ht="15.75" customHeight="1" x14ac:dyDescent="0.25">
      <c r="A780" s="1" t="s">
        <v>914</v>
      </c>
    </row>
    <row r="781" spans="1:1" ht="15.75" customHeight="1" x14ac:dyDescent="0.25">
      <c r="A781" s="1" t="s">
        <v>915</v>
      </c>
    </row>
    <row r="782" spans="1:1" ht="15.75" customHeight="1" x14ac:dyDescent="0.25">
      <c r="A782" s="1" t="s">
        <v>916</v>
      </c>
    </row>
    <row r="783" spans="1:1" ht="15.75" customHeight="1" x14ac:dyDescent="0.25">
      <c r="A783" s="1" t="s">
        <v>917</v>
      </c>
    </row>
    <row r="784" spans="1:1" ht="15.75" customHeight="1" x14ac:dyDescent="0.25">
      <c r="A784" s="1" t="s">
        <v>918</v>
      </c>
    </row>
    <row r="785" spans="1:1" ht="15.75" customHeight="1" x14ac:dyDescent="0.25">
      <c r="A785" s="1" t="s">
        <v>919</v>
      </c>
    </row>
    <row r="786" spans="1:1" ht="15.75" customHeight="1" x14ac:dyDescent="0.25">
      <c r="A786" s="1" t="s">
        <v>920</v>
      </c>
    </row>
    <row r="787" spans="1:1" ht="15.75" customHeight="1" x14ac:dyDescent="0.25">
      <c r="A787" s="1" t="s">
        <v>921</v>
      </c>
    </row>
    <row r="788" spans="1:1" ht="15.75" customHeight="1" x14ac:dyDescent="0.25">
      <c r="A788" s="1" t="s">
        <v>922</v>
      </c>
    </row>
    <row r="789" spans="1:1" ht="15.75" customHeight="1" x14ac:dyDescent="0.25">
      <c r="A789" s="1" t="s">
        <v>923</v>
      </c>
    </row>
    <row r="790" spans="1:1" ht="15.75" customHeight="1" x14ac:dyDescent="0.25">
      <c r="A790" s="1" t="s">
        <v>924</v>
      </c>
    </row>
    <row r="791" spans="1:1" ht="15.75" customHeight="1" x14ac:dyDescent="0.25">
      <c r="A791" s="1" t="s">
        <v>925</v>
      </c>
    </row>
    <row r="792" spans="1:1" ht="15.75" customHeight="1" x14ac:dyDescent="0.25">
      <c r="A792" s="1" t="s">
        <v>926</v>
      </c>
    </row>
    <row r="793" spans="1:1" ht="15.75" customHeight="1" x14ac:dyDescent="0.25">
      <c r="A793" s="1" t="s">
        <v>927</v>
      </c>
    </row>
    <row r="794" spans="1:1" ht="15.75" customHeight="1" x14ac:dyDescent="0.25">
      <c r="A794" s="1" t="s">
        <v>928</v>
      </c>
    </row>
    <row r="795" spans="1:1" ht="15.75" customHeight="1" x14ac:dyDescent="0.25">
      <c r="A795" s="1" t="s">
        <v>929</v>
      </c>
    </row>
    <row r="796" spans="1:1" ht="15.75" customHeight="1" x14ac:dyDescent="0.25">
      <c r="A796" s="1" t="s">
        <v>930</v>
      </c>
    </row>
    <row r="797" spans="1:1" ht="15.75" customHeight="1" x14ac:dyDescent="0.25">
      <c r="A797" s="1" t="s">
        <v>931</v>
      </c>
    </row>
    <row r="798" spans="1:1" ht="15.75" customHeight="1" x14ac:dyDescent="0.25">
      <c r="A798" s="1" t="s">
        <v>932</v>
      </c>
    </row>
    <row r="799" spans="1:1" ht="15.75" customHeight="1" x14ac:dyDescent="0.25">
      <c r="A799" s="1" t="s">
        <v>933</v>
      </c>
    </row>
    <row r="800" spans="1:1" ht="15.75" customHeight="1" x14ac:dyDescent="0.25">
      <c r="A800" s="1" t="s">
        <v>934</v>
      </c>
    </row>
    <row r="801" spans="1:1" ht="15.75" customHeight="1" x14ac:dyDescent="0.25">
      <c r="A801" s="1" t="s">
        <v>935</v>
      </c>
    </row>
    <row r="802" spans="1:1" ht="15.75" customHeight="1" x14ac:dyDescent="0.25">
      <c r="A802" s="1" t="s">
        <v>936</v>
      </c>
    </row>
    <row r="803" spans="1:1" ht="15.75" customHeight="1" x14ac:dyDescent="0.25">
      <c r="A803" s="1" t="s">
        <v>937</v>
      </c>
    </row>
    <row r="804" spans="1:1" ht="15.75" customHeight="1" x14ac:dyDescent="0.25">
      <c r="A804" s="1" t="s">
        <v>938</v>
      </c>
    </row>
    <row r="805" spans="1:1" ht="15.75" customHeight="1" x14ac:dyDescent="0.25">
      <c r="A805" s="1" t="s">
        <v>939</v>
      </c>
    </row>
    <row r="806" spans="1:1" ht="15.75" customHeight="1" x14ac:dyDescent="0.25">
      <c r="A806" s="1" t="s">
        <v>940</v>
      </c>
    </row>
    <row r="807" spans="1:1" ht="15.75" customHeight="1" x14ac:dyDescent="0.25">
      <c r="A807" s="1" t="s">
        <v>941</v>
      </c>
    </row>
    <row r="808" spans="1:1" ht="15.75" customHeight="1" x14ac:dyDescent="0.25">
      <c r="A808" s="1" t="s">
        <v>942</v>
      </c>
    </row>
    <row r="809" spans="1:1" ht="15.75" customHeight="1" x14ac:dyDescent="0.25">
      <c r="A809" s="1" t="s">
        <v>943</v>
      </c>
    </row>
    <row r="810" spans="1:1" ht="15.75" customHeight="1" x14ac:dyDescent="0.25">
      <c r="A810" s="1" t="s">
        <v>944</v>
      </c>
    </row>
    <row r="811" spans="1:1" ht="15.75" customHeight="1" x14ac:dyDescent="0.25">
      <c r="A811" s="1" t="s">
        <v>945</v>
      </c>
    </row>
    <row r="812" spans="1:1" ht="15.75" customHeight="1" x14ac:dyDescent="0.25">
      <c r="A812" s="1" t="s">
        <v>946</v>
      </c>
    </row>
    <row r="813" spans="1:1" ht="15.75" customHeight="1" x14ac:dyDescent="0.25">
      <c r="A813" s="1" t="s">
        <v>947</v>
      </c>
    </row>
    <row r="814" spans="1:1" ht="15.75" customHeight="1" x14ac:dyDescent="0.25">
      <c r="A814" s="1" t="s">
        <v>948</v>
      </c>
    </row>
    <row r="815" spans="1:1" ht="15.75" customHeight="1" x14ac:dyDescent="0.25">
      <c r="A815" s="1" t="s">
        <v>949</v>
      </c>
    </row>
    <row r="816" spans="1:1" ht="15.75" customHeight="1" x14ac:dyDescent="0.25">
      <c r="A816" s="1" t="s">
        <v>950</v>
      </c>
    </row>
    <row r="817" spans="1:1" ht="15.75" customHeight="1" x14ac:dyDescent="0.25">
      <c r="A817" s="1" t="s">
        <v>951</v>
      </c>
    </row>
    <row r="818" spans="1:1" ht="15.75" customHeight="1" x14ac:dyDescent="0.25">
      <c r="A818" s="1" t="s">
        <v>952</v>
      </c>
    </row>
    <row r="819" spans="1:1" ht="15.75" customHeight="1" x14ac:dyDescent="0.25">
      <c r="A819" s="1" t="s">
        <v>953</v>
      </c>
    </row>
    <row r="820" spans="1:1" ht="15.75" customHeight="1" x14ac:dyDescent="0.25">
      <c r="A820" s="1" t="s">
        <v>954</v>
      </c>
    </row>
    <row r="821" spans="1:1" ht="15.75" customHeight="1" x14ac:dyDescent="0.25">
      <c r="A821" s="1" t="s">
        <v>955</v>
      </c>
    </row>
    <row r="822" spans="1:1" ht="15.75" customHeight="1" x14ac:dyDescent="0.25">
      <c r="A822" s="1" t="s">
        <v>956</v>
      </c>
    </row>
    <row r="823" spans="1:1" ht="15.75" customHeight="1" x14ac:dyDescent="0.25">
      <c r="A823" s="1" t="s">
        <v>957</v>
      </c>
    </row>
    <row r="824" spans="1:1" ht="15.75" customHeight="1" x14ac:dyDescent="0.25">
      <c r="A824" s="1" t="s">
        <v>958</v>
      </c>
    </row>
    <row r="825" spans="1:1" ht="15.75" customHeight="1" x14ac:dyDescent="0.25">
      <c r="A825" s="1" t="s">
        <v>959</v>
      </c>
    </row>
    <row r="826" spans="1:1" ht="15.75" customHeight="1" x14ac:dyDescent="0.25">
      <c r="A826" s="1" t="s">
        <v>960</v>
      </c>
    </row>
    <row r="827" spans="1:1" ht="15.75" customHeight="1" x14ac:dyDescent="0.25">
      <c r="A827" s="1" t="s">
        <v>961</v>
      </c>
    </row>
    <row r="828" spans="1:1" ht="15.75" customHeight="1" x14ac:dyDescent="0.25">
      <c r="A828" s="1" t="s">
        <v>962</v>
      </c>
    </row>
    <row r="829" spans="1:1" ht="15.75" customHeight="1" x14ac:dyDescent="0.25">
      <c r="A829" s="1" t="s">
        <v>963</v>
      </c>
    </row>
    <row r="830" spans="1:1" ht="15.75" customHeight="1" x14ac:dyDescent="0.25">
      <c r="A830" s="1" t="s">
        <v>964</v>
      </c>
    </row>
    <row r="831" spans="1:1" ht="15.75" customHeight="1" x14ac:dyDescent="0.25">
      <c r="A831" s="1" t="s">
        <v>965</v>
      </c>
    </row>
    <row r="832" spans="1:1" ht="15.75" customHeight="1" x14ac:dyDescent="0.25">
      <c r="A832" s="1" t="s">
        <v>966</v>
      </c>
    </row>
    <row r="833" spans="1:1" ht="15.75" customHeight="1" x14ac:dyDescent="0.25">
      <c r="A833" s="1" t="s">
        <v>967</v>
      </c>
    </row>
    <row r="834" spans="1:1" ht="15.75" customHeight="1" x14ac:dyDescent="0.25">
      <c r="A834" s="1" t="s">
        <v>968</v>
      </c>
    </row>
    <row r="835" spans="1:1" ht="15.75" customHeight="1" x14ac:dyDescent="0.25">
      <c r="A835" s="1" t="s">
        <v>969</v>
      </c>
    </row>
    <row r="836" spans="1:1" ht="15.75" customHeight="1" x14ac:dyDescent="0.25">
      <c r="A836" s="1" t="s">
        <v>970</v>
      </c>
    </row>
    <row r="837" spans="1:1" ht="15.75" customHeight="1" x14ac:dyDescent="0.25">
      <c r="A837" s="1" t="s">
        <v>971</v>
      </c>
    </row>
    <row r="838" spans="1:1" ht="15.75" customHeight="1" x14ac:dyDescent="0.25">
      <c r="A838" s="1" t="s">
        <v>972</v>
      </c>
    </row>
    <row r="839" spans="1:1" ht="15.75" customHeight="1" x14ac:dyDescent="0.25">
      <c r="A839" s="1" t="s">
        <v>973</v>
      </c>
    </row>
    <row r="840" spans="1:1" ht="15.75" customHeight="1" x14ac:dyDescent="0.25">
      <c r="A840" s="1" t="s">
        <v>974</v>
      </c>
    </row>
    <row r="841" spans="1:1" ht="15.75" customHeight="1" x14ac:dyDescent="0.25">
      <c r="A841" s="1" t="s">
        <v>975</v>
      </c>
    </row>
    <row r="842" spans="1:1" ht="15.75" customHeight="1" x14ac:dyDescent="0.25">
      <c r="A842" s="1" t="s">
        <v>976</v>
      </c>
    </row>
    <row r="843" spans="1:1" ht="15.75" customHeight="1" x14ac:dyDescent="0.25">
      <c r="A843" s="1" t="s">
        <v>977</v>
      </c>
    </row>
    <row r="844" spans="1:1" ht="15.75" customHeight="1" x14ac:dyDescent="0.25">
      <c r="A844" s="1" t="s">
        <v>978</v>
      </c>
    </row>
    <row r="845" spans="1:1" ht="15.75" customHeight="1" x14ac:dyDescent="0.25">
      <c r="A845" s="1" t="s">
        <v>979</v>
      </c>
    </row>
    <row r="846" spans="1:1" ht="15.75" customHeight="1" x14ac:dyDescent="0.25">
      <c r="A846" s="1" t="s">
        <v>980</v>
      </c>
    </row>
    <row r="847" spans="1:1" ht="15.75" customHeight="1" x14ac:dyDescent="0.25">
      <c r="A847" s="1" t="s">
        <v>981</v>
      </c>
    </row>
    <row r="848" spans="1:1" ht="15.75" customHeight="1" x14ac:dyDescent="0.25">
      <c r="A848" s="1" t="s">
        <v>982</v>
      </c>
    </row>
    <row r="849" spans="1:1" ht="15.75" customHeight="1" x14ac:dyDescent="0.25">
      <c r="A849" s="1" t="s">
        <v>983</v>
      </c>
    </row>
    <row r="850" spans="1:1" ht="15.75" customHeight="1" x14ac:dyDescent="0.25">
      <c r="A850" s="1" t="s">
        <v>984</v>
      </c>
    </row>
    <row r="851" spans="1:1" ht="15.75" customHeight="1" x14ac:dyDescent="0.25">
      <c r="A851" s="1" t="s">
        <v>985</v>
      </c>
    </row>
    <row r="852" spans="1:1" ht="15.75" customHeight="1" x14ac:dyDescent="0.25">
      <c r="A852" s="1" t="s">
        <v>986</v>
      </c>
    </row>
    <row r="853" spans="1:1" ht="15.75" customHeight="1" x14ac:dyDescent="0.25">
      <c r="A853" s="1" t="s">
        <v>987</v>
      </c>
    </row>
    <row r="854" spans="1:1" ht="15.75" customHeight="1" x14ac:dyDescent="0.25">
      <c r="A854" s="1" t="s">
        <v>988</v>
      </c>
    </row>
    <row r="855" spans="1:1" ht="15.75" customHeight="1" x14ac:dyDescent="0.25">
      <c r="A855" s="1" t="s">
        <v>989</v>
      </c>
    </row>
    <row r="856" spans="1:1" ht="15.75" customHeight="1" x14ac:dyDescent="0.25">
      <c r="A856" s="1" t="s">
        <v>990</v>
      </c>
    </row>
    <row r="857" spans="1:1" ht="15.75" customHeight="1" x14ac:dyDescent="0.25">
      <c r="A857" s="1" t="s">
        <v>991</v>
      </c>
    </row>
    <row r="858" spans="1:1" ht="15.75" customHeight="1" x14ac:dyDescent="0.25">
      <c r="A858" s="1" t="s">
        <v>992</v>
      </c>
    </row>
    <row r="859" spans="1:1" ht="15.75" customHeight="1" x14ac:dyDescent="0.25">
      <c r="A859" s="1" t="s">
        <v>993</v>
      </c>
    </row>
    <row r="860" spans="1:1" ht="15.75" customHeight="1" x14ac:dyDescent="0.25">
      <c r="A860" s="1" t="s">
        <v>994</v>
      </c>
    </row>
    <row r="861" spans="1:1" ht="15.75" customHeight="1" x14ac:dyDescent="0.25">
      <c r="A861" s="1" t="s">
        <v>995</v>
      </c>
    </row>
    <row r="862" spans="1:1" ht="15.75" customHeight="1" x14ac:dyDescent="0.25">
      <c r="A862" s="1" t="s">
        <v>996</v>
      </c>
    </row>
    <row r="863" spans="1:1" ht="15.75" customHeight="1" x14ac:dyDescent="0.25">
      <c r="A863" s="1" t="s">
        <v>997</v>
      </c>
    </row>
    <row r="864" spans="1:1" ht="15.75" customHeight="1" x14ac:dyDescent="0.25">
      <c r="A864" s="1" t="s">
        <v>998</v>
      </c>
    </row>
    <row r="865" spans="1:1" ht="15.75" customHeight="1" x14ac:dyDescent="0.25">
      <c r="A865" s="1" t="s">
        <v>999</v>
      </c>
    </row>
    <row r="866" spans="1:1" ht="15.75" customHeight="1" x14ac:dyDescent="0.25">
      <c r="A866" s="1" t="s">
        <v>1000</v>
      </c>
    </row>
    <row r="867" spans="1:1" ht="15.75" customHeight="1" x14ac:dyDescent="0.25">
      <c r="A867" s="1" t="s">
        <v>1001</v>
      </c>
    </row>
    <row r="868" spans="1:1" ht="15.75" customHeight="1" x14ac:dyDescent="0.25">
      <c r="A868" s="1" t="s">
        <v>1002</v>
      </c>
    </row>
    <row r="869" spans="1:1" ht="15.75" customHeight="1" x14ac:dyDescent="0.25">
      <c r="A869" s="1" t="s">
        <v>1003</v>
      </c>
    </row>
    <row r="870" spans="1:1" ht="15.75" customHeight="1" x14ac:dyDescent="0.25">
      <c r="A870" s="1" t="s">
        <v>1004</v>
      </c>
    </row>
    <row r="871" spans="1:1" ht="15.75" customHeight="1" x14ac:dyDescent="0.25">
      <c r="A871" s="1" t="s">
        <v>1005</v>
      </c>
    </row>
    <row r="872" spans="1:1" ht="15.75" customHeight="1" x14ac:dyDescent="0.25">
      <c r="A872" s="1" t="s">
        <v>1006</v>
      </c>
    </row>
    <row r="873" spans="1:1" ht="15.75" customHeight="1" x14ac:dyDescent="0.25">
      <c r="A873" s="1" t="s">
        <v>1007</v>
      </c>
    </row>
    <row r="874" spans="1:1" ht="15.75" customHeight="1" x14ac:dyDescent="0.25">
      <c r="A874" s="1" t="s">
        <v>1008</v>
      </c>
    </row>
    <row r="875" spans="1:1" ht="15.75" customHeight="1" x14ac:dyDescent="0.25">
      <c r="A875" s="1" t="s">
        <v>1009</v>
      </c>
    </row>
    <row r="876" spans="1:1" ht="15.75" customHeight="1" x14ac:dyDescent="0.25">
      <c r="A876" s="1" t="s">
        <v>1010</v>
      </c>
    </row>
    <row r="877" spans="1:1" ht="15.75" customHeight="1" x14ac:dyDescent="0.25">
      <c r="A877" s="1" t="s">
        <v>1011</v>
      </c>
    </row>
    <row r="878" spans="1:1" ht="15.75" customHeight="1" x14ac:dyDescent="0.25">
      <c r="A878" s="1" t="s">
        <v>1012</v>
      </c>
    </row>
    <row r="879" spans="1:1" ht="15.75" customHeight="1" x14ac:dyDescent="0.25">
      <c r="A879" s="1" t="s">
        <v>1013</v>
      </c>
    </row>
    <row r="880" spans="1:1" ht="15.75" customHeight="1" x14ac:dyDescent="0.25">
      <c r="A880" s="1" t="s">
        <v>1014</v>
      </c>
    </row>
    <row r="881" spans="1:1" ht="15.75" customHeight="1" x14ac:dyDescent="0.25">
      <c r="A881" s="1" t="s">
        <v>1015</v>
      </c>
    </row>
    <row r="882" spans="1:1" ht="15.75" customHeight="1" x14ac:dyDescent="0.25">
      <c r="A882" s="1" t="s">
        <v>1016</v>
      </c>
    </row>
    <row r="883" spans="1:1" ht="15.75" customHeight="1" x14ac:dyDescent="0.25">
      <c r="A883" s="1" t="s">
        <v>1017</v>
      </c>
    </row>
    <row r="884" spans="1:1" ht="15.75" customHeight="1" x14ac:dyDescent="0.25">
      <c r="A884" s="1" t="s">
        <v>1018</v>
      </c>
    </row>
    <row r="885" spans="1:1" ht="15.75" customHeight="1" x14ac:dyDescent="0.25">
      <c r="A885" s="1" t="s">
        <v>1019</v>
      </c>
    </row>
    <row r="886" spans="1:1" ht="15.75" customHeight="1" x14ac:dyDescent="0.25">
      <c r="A886" s="1" t="s">
        <v>1020</v>
      </c>
    </row>
    <row r="887" spans="1:1" ht="15.75" customHeight="1" x14ac:dyDescent="0.25">
      <c r="A887" s="1" t="s">
        <v>1021</v>
      </c>
    </row>
    <row r="888" spans="1:1" ht="15.75" customHeight="1" x14ac:dyDescent="0.25">
      <c r="A888" s="1" t="s">
        <v>1022</v>
      </c>
    </row>
    <row r="889" spans="1:1" ht="15.75" customHeight="1" x14ac:dyDescent="0.25">
      <c r="A889" s="1" t="s">
        <v>1023</v>
      </c>
    </row>
    <row r="890" spans="1:1" ht="15.75" customHeight="1" x14ac:dyDescent="0.25">
      <c r="A890" s="1" t="s">
        <v>1024</v>
      </c>
    </row>
    <row r="891" spans="1:1" ht="15.75" customHeight="1" x14ac:dyDescent="0.25">
      <c r="A891" s="1" t="s">
        <v>1025</v>
      </c>
    </row>
    <row r="892" spans="1:1" ht="15.75" customHeight="1" x14ac:dyDescent="0.25">
      <c r="A892" s="1" t="s">
        <v>1026</v>
      </c>
    </row>
    <row r="893" spans="1:1" ht="15.75" customHeight="1" x14ac:dyDescent="0.25">
      <c r="A893" s="1" t="s">
        <v>1027</v>
      </c>
    </row>
    <row r="894" spans="1:1" ht="15.75" customHeight="1" x14ac:dyDescent="0.25">
      <c r="A894" s="1" t="s">
        <v>1028</v>
      </c>
    </row>
    <row r="895" spans="1:1" ht="15.75" customHeight="1" x14ac:dyDescent="0.25">
      <c r="A895" s="1" t="s">
        <v>1029</v>
      </c>
    </row>
    <row r="896" spans="1:1" ht="15.75" customHeight="1" x14ac:dyDescent="0.25">
      <c r="A896" s="1" t="s">
        <v>1030</v>
      </c>
    </row>
    <row r="897" spans="1:1" ht="15.75" customHeight="1" x14ac:dyDescent="0.25">
      <c r="A897" s="1" t="s">
        <v>1031</v>
      </c>
    </row>
    <row r="898" spans="1:1" ht="15.75" customHeight="1" x14ac:dyDescent="0.25">
      <c r="A898" s="1" t="s">
        <v>1032</v>
      </c>
    </row>
    <row r="899" spans="1:1" ht="15.75" customHeight="1" x14ac:dyDescent="0.25">
      <c r="A899" s="1" t="s">
        <v>1033</v>
      </c>
    </row>
    <row r="900" spans="1:1" ht="15.75" customHeight="1" x14ac:dyDescent="0.25">
      <c r="A900" s="1" t="s">
        <v>1034</v>
      </c>
    </row>
    <row r="901" spans="1:1" ht="15.75" customHeight="1" x14ac:dyDescent="0.25">
      <c r="A901" s="1" t="s">
        <v>1035</v>
      </c>
    </row>
    <row r="902" spans="1:1" ht="15.75" customHeight="1" x14ac:dyDescent="0.25">
      <c r="A902" s="1" t="s">
        <v>1036</v>
      </c>
    </row>
    <row r="903" spans="1:1" ht="15.75" customHeight="1" x14ac:dyDescent="0.25">
      <c r="A903" s="1" t="s">
        <v>1037</v>
      </c>
    </row>
    <row r="904" spans="1:1" ht="15.75" customHeight="1" x14ac:dyDescent="0.25">
      <c r="A904" s="1" t="s">
        <v>1038</v>
      </c>
    </row>
    <row r="905" spans="1:1" ht="15.75" customHeight="1" x14ac:dyDescent="0.25">
      <c r="A905" s="1" t="s">
        <v>1039</v>
      </c>
    </row>
    <row r="906" spans="1:1" ht="15.75" customHeight="1" x14ac:dyDescent="0.25">
      <c r="A906" s="1" t="s">
        <v>1040</v>
      </c>
    </row>
    <row r="907" spans="1:1" ht="15.75" customHeight="1" x14ac:dyDescent="0.25">
      <c r="A907" s="1" t="s">
        <v>1041</v>
      </c>
    </row>
    <row r="908" spans="1:1" ht="15.75" customHeight="1" x14ac:dyDescent="0.25">
      <c r="A908" s="1" t="s">
        <v>1042</v>
      </c>
    </row>
    <row r="909" spans="1:1" ht="15.75" customHeight="1" x14ac:dyDescent="0.25">
      <c r="A909" s="1" t="s">
        <v>1043</v>
      </c>
    </row>
    <row r="910" spans="1:1" ht="15.75" customHeight="1" x14ac:dyDescent="0.25">
      <c r="A910" s="1" t="s">
        <v>1044</v>
      </c>
    </row>
    <row r="911" spans="1:1" ht="15.75" customHeight="1" x14ac:dyDescent="0.25">
      <c r="A911" s="1" t="s">
        <v>1045</v>
      </c>
    </row>
    <row r="912" spans="1:1" ht="15.75" customHeight="1" x14ac:dyDescent="0.25">
      <c r="A912" s="1" t="s">
        <v>1046</v>
      </c>
    </row>
    <row r="913" spans="1:1" ht="15.75" customHeight="1" x14ac:dyDescent="0.25">
      <c r="A913" s="1" t="s">
        <v>1047</v>
      </c>
    </row>
    <row r="914" spans="1:1" ht="15.75" customHeight="1" x14ac:dyDescent="0.25">
      <c r="A914" s="1" t="s">
        <v>1048</v>
      </c>
    </row>
    <row r="915" spans="1:1" ht="15.75" customHeight="1" x14ac:dyDescent="0.25">
      <c r="A915" s="1" t="s">
        <v>1049</v>
      </c>
    </row>
    <row r="916" spans="1:1" ht="15.75" customHeight="1" x14ac:dyDescent="0.25">
      <c r="A916" s="1" t="s">
        <v>1050</v>
      </c>
    </row>
    <row r="917" spans="1:1" ht="15.75" customHeight="1" x14ac:dyDescent="0.25">
      <c r="A917" s="1" t="s">
        <v>1051</v>
      </c>
    </row>
    <row r="918" spans="1:1" ht="15.75" customHeight="1" x14ac:dyDescent="0.25">
      <c r="A918" s="1" t="s">
        <v>1052</v>
      </c>
    </row>
    <row r="919" spans="1:1" ht="15.75" customHeight="1" x14ac:dyDescent="0.25">
      <c r="A919" s="1" t="s">
        <v>1053</v>
      </c>
    </row>
    <row r="920" spans="1:1" ht="15.75" customHeight="1" x14ac:dyDescent="0.25">
      <c r="A920" s="1" t="s">
        <v>1054</v>
      </c>
    </row>
    <row r="921" spans="1:1" ht="15.75" customHeight="1" x14ac:dyDescent="0.25">
      <c r="A921" s="1" t="s">
        <v>1055</v>
      </c>
    </row>
    <row r="922" spans="1:1" ht="15.75" customHeight="1" x14ac:dyDescent="0.25">
      <c r="A922" s="1" t="s">
        <v>1056</v>
      </c>
    </row>
    <row r="923" spans="1:1" ht="15.75" customHeight="1" x14ac:dyDescent="0.25">
      <c r="A923" s="1" t="s">
        <v>1057</v>
      </c>
    </row>
    <row r="924" spans="1:1" ht="15.75" customHeight="1" x14ac:dyDescent="0.25">
      <c r="A924" s="1" t="s">
        <v>1058</v>
      </c>
    </row>
    <row r="925" spans="1:1" ht="15.75" customHeight="1" x14ac:dyDescent="0.25">
      <c r="A925" s="1" t="s">
        <v>1059</v>
      </c>
    </row>
    <row r="926" spans="1:1" ht="15.75" customHeight="1" x14ac:dyDescent="0.25">
      <c r="A926" s="1" t="s">
        <v>1060</v>
      </c>
    </row>
    <row r="927" spans="1:1" ht="15.75" customHeight="1" x14ac:dyDescent="0.25">
      <c r="A927" s="1" t="s">
        <v>1061</v>
      </c>
    </row>
    <row r="928" spans="1:1" ht="15.75" customHeight="1" x14ac:dyDescent="0.25">
      <c r="A928" s="1" t="s">
        <v>1062</v>
      </c>
    </row>
    <row r="929" spans="1:1" ht="15.75" customHeight="1" x14ac:dyDescent="0.25">
      <c r="A929" s="1" t="s">
        <v>1063</v>
      </c>
    </row>
    <row r="930" spans="1:1" ht="15.75" customHeight="1" x14ac:dyDescent="0.25">
      <c r="A930" s="1" t="s">
        <v>1064</v>
      </c>
    </row>
    <row r="931" spans="1:1" ht="15.75" customHeight="1" x14ac:dyDescent="0.25">
      <c r="A931" s="1" t="s">
        <v>1065</v>
      </c>
    </row>
    <row r="932" spans="1:1" ht="15.75" customHeight="1" x14ac:dyDescent="0.25">
      <c r="A932" s="1" t="s">
        <v>1066</v>
      </c>
    </row>
    <row r="933" spans="1:1" ht="15.75" customHeight="1" x14ac:dyDescent="0.25">
      <c r="A933" s="1" t="s">
        <v>1067</v>
      </c>
    </row>
    <row r="934" spans="1:1" ht="15.75" customHeight="1" x14ac:dyDescent="0.25">
      <c r="A934" s="1" t="s">
        <v>1068</v>
      </c>
    </row>
    <row r="935" spans="1:1" ht="15.75" customHeight="1" x14ac:dyDescent="0.25">
      <c r="A935" s="1" t="s">
        <v>1069</v>
      </c>
    </row>
    <row r="936" spans="1:1" ht="15.75" customHeight="1" x14ac:dyDescent="0.25">
      <c r="A936" s="1" t="s">
        <v>1070</v>
      </c>
    </row>
    <row r="937" spans="1:1" ht="15.75" customHeight="1" x14ac:dyDescent="0.25">
      <c r="A937" s="1" t="s">
        <v>1071</v>
      </c>
    </row>
    <row r="938" spans="1:1" ht="15.75" customHeight="1" x14ac:dyDescent="0.25">
      <c r="A938" s="1" t="s">
        <v>1072</v>
      </c>
    </row>
    <row r="939" spans="1:1" ht="15.75" customHeight="1" x14ac:dyDescent="0.25">
      <c r="A939" s="1" t="s">
        <v>1073</v>
      </c>
    </row>
    <row r="940" spans="1:1" ht="15.75" customHeight="1" x14ac:dyDescent="0.25">
      <c r="A940" s="1" t="s">
        <v>1074</v>
      </c>
    </row>
    <row r="941" spans="1:1" ht="15.75" customHeight="1" x14ac:dyDescent="0.25">
      <c r="A941" s="1" t="s">
        <v>1075</v>
      </c>
    </row>
    <row r="942" spans="1:1" ht="15.75" customHeight="1" x14ac:dyDescent="0.25">
      <c r="A942" s="1" t="s">
        <v>1076</v>
      </c>
    </row>
    <row r="943" spans="1:1" ht="15.75" customHeight="1" x14ac:dyDescent="0.25">
      <c r="A943" s="1" t="s">
        <v>1077</v>
      </c>
    </row>
    <row r="944" spans="1:1" ht="15.75" customHeight="1" x14ac:dyDescent="0.25">
      <c r="A944" s="1" t="s">
        <v>1078</v>
      </c>
    </row>
    <row r="945" spans="1:1" ht="15.75" customHeight="1" x14ac:dyDescent="0.25">
      <c r="A945" s="1" t="s">
        <v>1079</v>
      </c>
    </row>
    <row r="946" spans="1:1" ht="15.75" customHeight="1" x14ac:dyDescent="0.25">
      <c r="A946" s="1" t="s">
        <v>1080</v>
      </c>
    </row>
    <row r="947" spans="1:1" ht="15.75" customHeight="1" x14ac:dyDescent="0.25">
      <c r="A947" s="1" t="s">
        <v>1081</v>
      </c>
    </row>
    <row r="948" spans="1:1" ht="15.75" customHeight="1" x14ac:dyDescent="0.25">
      <c r="A948" s="1" t="s">
        <v>1082</v>
      </c>
    </row>
    <row r="949" spans="1:1" ht="15.75" customHeight="1" x14ac:dyDescent="0.25">
      <c r="A949" s="1" t="s">
        <v>1083</v>
      </c>
    </row>
    <row r="950" spans="1:1" ht="15.75" customHeight="1" x14ac:dyDescent="0.25">
      <c r="A950" s="1" t="s">
        <v>1084</v>
      </c>
    </row>
    <row r="951" spans="1:1" ht="15.75" customHeight="1" x14ac:dyDescent="0.25">
      <c r="A951" s="1" t="s">
        <v>1085</v>
      </c>
    </row>
    <row r="952" spans="1:1" ht="15.75" customHeight="1" x14ac:dyDescent="0.25">
      <c r="A952" s="1" t="s">
        <v>1086</v>
      </c>
    </row>
    <row r="953" spans="1:1" ht="15.75" customHeight="1" x14ac:dyDescent="0.25">
      <c r="A953" s="1" t="s">
        <v>1087</v>
      </c>
    </row>
    <row r="954" spans="1:1" ht="15.75" customHeight="1" x14ac:dyDescent="0.25">
      <c r="A954" s="1" t="s">
        <v>1088</v>
      </c>
    </row>
    <row r="955" spans="1:1" ht="15.75" customHeight="1" x14ac:dyDescent="0.25">
      <c r="A955" s="1" t="s">
        <v>1089</v>
      </c>
    </row>
    <row r="956" spans="1:1" ht="15.75" customHeight="1" x14ac:dyDescent="0.25">
      <c r="A956" s="1" t="s">
        <v>1090</v>
      </c>
    </row>
    <row r="957" spans="1:1" ht="15.75" customHeight="1" x14ac:dyDescent="0.25">
      <c r="A957" s="1" t="s">
        <v>1091</v>
      </c>
    </row>
    <row r="958" spans="1:1" ht="15.75" customHeight="1" x14ac:dyDescent="0.25">
      <c r="A958" s="1" t="s">
        <v>1092</v>
      </c>
    </row>
    <row r="959" spans="1:1" ht="15.75" customHeight="1" x14ac:dyDescent="0.25">
      <c r="A959" s="1" t="s">
        <v>1093</v>
      </c>
    </row>
    <row r="960" spans="1:1" ht="15.75" customHeight="1" x14ac:dyDescent="0.25">
      <c r="A960" s="1" t="s">
        <v>1094</v>
      </c>
    </row>
    <row r="961" spans="1:1" ht="15.75" customHeight="1" x14ac:dyDescent="0.25">
      <c r="A961" s="1" t="s">
        <v>1095</v>
      </c>
    </row>
    <row r="962" spans="1:1" ht="15.75" customHeight="1" x14ac:dyDescent="0.25">
      <c r="A962" s="1" t="s">
        <v>1096</v>
      </c>
    </row>
    <row r="963" spans="1:1" ht="15.75" customHeight="1" x14ac:dyDescent="0.25">
      <c r="A963" s="1" t="s">
        <v>1097</v>
      </c>
    </row>
    <row r="964" spans="1:1" ht="15.75" customHeight="1" x14ac:dyDescent="0.25">
      <c r="A964" s="1" t="s">
        <v>1098</v>
      </c>
    </row>
    <row r="965" spans="1:1" ht="15.75" customHeight="1" x14ac:dyDescent="0.25">
      <c r="A965" s="1" t="s">
        <v>1099</v>
      </c>
    </row>
    <row r="966" spans="1:1" ht="15.75" customHeight="1" x14ac:dyDescent="0.25">
      <c r="A966" s="1" t="s">
        <v>1100</v>
      </c>
    </row>
    <row r="967" spans="1:1" ht="15.75" customHeight="1" x14ac:dyDescent="0.25">
      <c r="A967" s="1" t="s">
        <v>1101</v>
      </c>
    </row>
    <row r="968" spans="1:1" ht="15.75" customHeight="1" x14ac:dyDescent="0.25">
      <c r="A968" s="1" t="s">
        <v>1102</v>
      </c>
    </row>
    <row r="969" spans="1:1" ht="15.75" customHeight="1" x14ac:dyDescent="0.25">
      <c r="A969" s="1" t="s">
        <v>1103</v>
      </c>
    </row>
    <row r="970" spans="1:1" ht="15.75" customHeight="1" x14ac:dyDescent="0.25">
      <c r="A970" s="1" t="s">
        <v>1104</v>
      </c>
    </row>
    <row r="971" spans="1:1" ht="15.75" customHeight="1" x14ac:dyDescent="0.25">
      <c r="A971" s="1" t="s">
        <v>1105</v>
      </c>
    </row>
    <row r="972" spans="1:1" ht="15.75" customHeight="1" x14ac:dyDescent="0.25">
      <c r="A972" s="1" t="s">
        <v>1106</v>
      </c>
    </row>
    <row r="973" spans="1:1" ht="15.75" customHeight="1" x14ac:dyDescent="0.25">
      <c r="A973" s="1" t="s">
        <v>1107</v>
      </c>
    </row>
    <row r="974" spans="1:1" ht="15.75" customHeight="1" x14ac:dyDescent="0.25">
      <c r="A974" s="1" t="s">
        <v>1108</v>
      </c>
    </row>
    <row r="975" spans="1:1" ht="15.75" customHeight="1" x14ac:dyDescent="0.25">
      <c r="A975" s="1" t="s">
        <v>1109</v>
      </c>
    </row>
    <row r="976" spans="1:1" ht="15.75" customHeight="1" x14ac:dyDescent="0.25">
      <c r="A976" s="1" t="s">
        <v>1110</v>
      </c>
    </row>
    <row r="977" spans="1:1" ht="15.75" customHeight="1" x14ac:dyDescent="0.25">
      <c r="A977" s="1" t="s">
        <v>1111</v>
      </c>
    </row>
    <row r="978" spans="1:1" ht="15.75" customHeight="1" x14ac:dyDescent="0.25">
      <c r="A978" s="1" t="s">
        <v>1112</v>
      </c>
    </row>
    <row r="979" spans="1:1" ht="15.75" customHeight="1" x14ac:dyDescent="0.25">
      <c r="A979" s="1" t="s">
        <v>1113</v>
      </c>
    </row>
    <row r="980" spans="1:1" ht="15.75" customHeight="1" x14ac:dyDescent="0.25">
      <c r="A980" s="1" t="s">
        <v>1114</v>
      </c>
    </row>
    <row r="981" spans="1:1" ht="15.75" customHeight="1" x14ac:dyDescent="0.25">
      <c r="A981" s="1" t="s">
        <v>1115</v>
      </c>
    </row>
    <row r="982" spans="1:1" ht="15.75" customHeight="1" x14ac:dyDescent="0.25">
      <c r="A982" s="1" t="s">
        <v>1116</v>
      </c>
    </row>
    <row r="983" spans="1:1" ht="15.75" customHeight="1" x14ac:dyDescent="0.25">
      <c r="A983" s="1" t="s">
        <v>1117</v>
      </c>
    </row>
    <row r="984" spans="1:1" ht="15.75" customHeight="1" x14ac:dyDescent="0.25">
      <c r="A984" s="1" t="s">
        <v>1118</v>
      </c>
    </row>
    <row r="985" spans="1:1" ht="15.75" customHeight="1" x14ac:dyDescent="0.25">
      <c r="A985" s="1" t="s">
        <v>1119</v>
      </c>
    </row>
    <row r="986" spans="1:1" ht="15.75" customHeight="1" x14ac:dyDescent="0.25">
      <c r="A986" s="1" t="s">
        <v>1120</v>
      </c>
    </row>
    <row r="987" spans="1:1" ht="15.75" customHeight="1" x14ac:dyDescent="0.25">
      <c r="A987" s="1" t="s">
        <v>1121</v>
      </c>
    </row>
    <row r="988" spans="1:1" ht="15.75" customHeight="1" x14ac:dyDescent="0.25">
      <c r="A988" s="1" t="s">
        <v>1122</v>
      </c>
    </row>
    <row r="989" spans="1:1" ht="15.75" customHeight="1" x14ac:dyDescent="0.25">
      <c r="A989" s="1" t="s">
        <v>1123</v>
      </c>
    </row>
    <row r="990" spans="1:1" ht="15.75" customHeight="1" x14ac:dyDescent="0.25">
      <c r="A990" s="1" t="s">
        <v>1124</v>
      </c>
    </row>
    <row r="991" spans="1:1" ht="15.75" customHeight="1" x14ac:dyDescent="0.25">
      <c r="A991" s="1" t="s">
        <v>1125</v>
      </c>
    </row>
    <row r="992" spans="1:1" ht="15.75" customHeight="1" x14ac:dyDescent="0.25">
      <c r="A992" s="1" t="s">
        <v>1126</v>
      </c>
    </row>
    <row r="993" spans="1:1" ht="15.75" customHeight="1" x14ac:dyDescent="0.25">
      <c r="A993" s="1" t="s">
        <v>1127</v>
      </c>
    </row>
    <row r="994" spans="1:1" ht="15.75" customHeight="1" x14ac:dyDescent="0.25">
      <c r="A994" s="1" t="s">
        <v>1128</v>
      </c>
    </row>
    <row r="995" spans="1:1" ht="15.75" customHeight="1" x14ac:dyDescent="0.25">
      <c r="A995" s="1" t="s">
        <v>1129</v>
      </c>
    </row>
    <row r="996" spans="1:1" ht="15.75" customHeight="1" x14ac:dyDescent="0.25">
      <c r="A996" s="1" t="s">
        <v>1130</v>
      </c>
    </row>
    <row r="997" spans="1:1" ht="15.75" customHeight="1" x14ac:dyDescent="0.25">
      <c r="A997" s="1" t="s">
        <v>1131</v>
      </c>
    </row>
    <row r="998" spans="1:1" ht="15.75" customHeight="1" x14ac:dyDescent="0.25">
      <c r="A998" s="1" t="s">
        <v>1132</v>
      </c>
    </row>
    <row r="999" spans="1:1" ht="15.75" customHeight="1" x14ac:dyDescent="0.25">
      <c r="A999" s="1" t="s">
        <v>1133</v>
      </c>
    </row>
    <row r="1000" spans="1:1" ht="15.75" customHeight="1" x14ac:dyDescent="0.25">
      <c r="A1000" s="1" t="s">
        <v>1134</v>
      </c>
    </row>
    <row r="1001" spans="1:1" ht="15.75" customHeight="1" x14ac:dyDescent="0.25">
      <c r="A1001" s="1" t="s">
        <v>1135</v>
      </c>
    </row>
    <row r="1002" spans="1:1" ht="15.75" customHeight="1" x14ac:dyDescent="0.25">
      <c r="A1002" s="1" t="s">
        <v>1136</v>
      </c>
    </row>
    <row r="1003" spans="1:1" ht="15.75" customHeight="1" x14ac:dyDescent="0.25">
      <c r="A1003" s="1" t="s">
        <v>1137</v>
      </c>
    </row>
    <row r="1004" spans="1:1" ht="15.75" customHeight="1" x14ac:dyDescent="0.25">
      <c r="A1004" s="1" t="s">
        <v>1138</v>
      </c>
    </row>
    <row r="1005" spans="1:1" ht="15.75" customHeight="1" x14ac:dyDescent="0.25">
      <c r="A1005" s="1" t="s">
        <v>1139</v>
      </c>
    </row>
    <row r="1006" spans="1:1" ht="15.75" customHeight="1" x14ac:dyDescent="0.25">
      <c r="A1006" s="1" t="s">
        <v>1140</v>
      </c>
    </row>
    <row r="1007" spans="1:1" ht="15.75" customHeight="1" x14ac:dyDescent="0.25">
      <c r="A1007" s="1" t="s">
        <v>1141</v>
      </c>
    </row>
    <row r="1008" spans="1:1" ht="15.75" customHeight="1" x14ac:dyDescent="0.25">
      <c r="A1008" s="1" t="s">
        <v>1142</v>
      </c>
    </row>
    <row r="1009" spans="1:1" ht="15.75" customHeight="1" x14ac:dyDescent="0.25">
      <c r="A1009" s="1" t="s">
        <v>1143</v>
      </c>
    </row>
    <row r="1010" spans="1:1" ht="15.75" customHeight="1" x14ac:dyDescent="0.25">
      <c r="A1010" s="1" t="s">
        <v>1144</v>
      </c>
    </row>
    <row r="1011" spans="1:1" ht="15.75" customHeight="1" x14ac:dyDescent="0.25">
      <c r="A1011" s="1" t="s">
        <v>1145</v>
      </c>
    </row>
    <row r="1012" spans="1:1" ht="15.75" customHeight="1" x14ac:dyDescent="0.25">
      <c r="A1012" s="1" t="s">
        <v>1146</v>
      </c>
    </row>
    <row r="1013" spans="1:1" ht="15.75" customHeight="1" x14ac:dyDescent="0.25">
      <c r="A1013" s="1" t="s">
        <v>1147</v>
      </c>
    </row>
    <row r="1014" spans="1:1" ht="15.75" customHeight="1" x14ac:dyDescent="0.25">
      <c r="A1014" s="1" t="s">
        <v>1148</v>
      </c>
    </row>
    <row r="1015" spans="1:1" ht="15.75" customHeight="1" x14ac:dyDescent="0.25">
      <c r="A1015" s="1" t="s">
        <v>1149</v>
      </c>
    </row>
    <row r="1016" spans="1:1" ht="15.75" customHeight="1" x14ac:dyDescent="0.25">
      <c r="A1016" s="1" t="s">
        <v>1150</v>
      </c>
    </row>
    <row r="1017" spans="1:1" ht="15.75" customHeight="1" x14ac:dyDescent="0.25">
      <c r="A1017" s="1" t="s">
        <v>1151</v>
      </c>
    </row>
    <row r="1018" spans="1:1" ht="15.75" customHeight="1" x14ac:dyDescent="0.25">
      <c r="A1018" s="1" t="s">
        <v>1152</v>
      </c>
    </row>
    <row r="1019" spans="1:1" ht="15.75" customHeight="1" x14ac:dyDescent="0.25">
      <c r="A1019" s="1" t="s">
        <v>1153</v>
      </c>
    </row>
    <row r="1020" spans="1:1" ht="15.75" customHeight="1" x14ac:dyDescent="0.25">
      <c r="A1020" s="1" t="s">
        <v>1154</v>
      </c>
    </row>
    <row r="1021" spans="1:1" ht="15.75" customHeight="1" x14ac:dyDescent="0.25">
      <c r="A1021" s="1" t="s">
        <v>1155</v>
      </c>
    </row>
    <row r="1022" spans="1:1" ht="15.75" customHeight="1" x14ac:dyDescent="0.25">
      <c r="A1022" s="1" t="s">
        <v>1156</v>
      </c>
    </row>
    <row r="1023" spans="1:1" ht="15.75" customHeight="1" x14ac:dyDescent="0.25">
      <c r="A1023" s="1" t="s">
        <v>1157</v>
      </c>
    </row>
    <row r="1024" spans="1:1" ht="15.75" customHeight="1" x14ac:dyDescent="0.25">
      <c r="A1024" s="1" t="s">
        <v>1158</v>
      </c>
    </row>
    <row r="1025" spans="1:1" ht="15.75" customHeight="1" x14ac:dyDescent="0.25">
      <c r="A1025" s="1" t="s">
        <v>1159</v>
      </c>
    </row>
    <row r="1026" spans="1:1" ht="15.75" customHeight="1" x14ac:dyDescent="0.25">
      <c r="A1026" s="1" t="s">
        <v>1160</v>
      </c>
    </row>
    <row r="1027" spans="1:1" ht="15.75" customHeight="1" x14ac:dyDescent="0.25">
      <c r="A1027" s="1" t="s">
        <v>1161</v>
      </c>
    </row>
    <row r="1028" spans="1:1" ht="15.75" customHeight="1" x14ac:dyDescent="0.25">
      <c r="A1028" s="1" t="s">
        <v>1162</v>
      </c>
    </row>
    <row r="1029" spans="1:1" ht="15.75" customHeight="1" x14ac:dyDescent="0.25">
      <c r="A1029" s="1" t="s">
        <v>1163</v>
      </c>
    </row>
    <row r="1030" spans="1:1" ht="15.75" customHeight="1" x14ac:dyDescent="0.25">
      <c r="A1030" s="1" t="s">
        <v>1164</v>
      </c>
    </row>
    <row r="1031" spans="1:1" ht="15.75" customHeight="1" x14ac:dyDescent="0.25">
      <c r="A1031" s="1" t="s">
        <v>1165</v>
      </c>
    </row>
    <row r="1032" spans="1:1" ht="15.75" customHeight="1" x14ac:dyDescent="0.25">
      <c r="A1032" s="1" t="s">
        <v>1166</v>
      </c>
    </row>
    <row r="1033" spans="1:1" ht="15.75" customHeight="1" x14ac:dyDescent="0.25">
      <c r="A1033" s="1" t="s">
        <v>1167</v>
      </c>
    </row>
    <row r="1034" spans="1:1" ht="15.75" customHeight="1" x14ac:dyDescent="0.25">
      <c r="A1034" s="1" t="s">
        <v>1168</v>
      </c>
    </row>
    <row r="1035" spans="1:1" ht="15.75" customHeight="1" x14ac:dyDescent="0.25">
      <c r="A1035" s="1" t="s">
        <v>1169</v>
      </c>
    </row>
    <row r="1036" spans="1:1" ht="15.75" customHeight="1" x14ac:dyDescent="0.25">
      <c r="A1036" s="1" t="s">
        <v>1170</v>
      </c>
    </row>
    <row r="1037" spans="1:1" ht="15.75" customHeight="1" x14ac:dyDescent="0.25">
      <c r="A1037" s="1" t="s">
        <v>1171</v>
      </c>
    </row>
    <row r="1038" spans="1:1" ht="15.75" customHeight="1" x14ac:dyDescent="0.25">
      <c r="A1038" s="1" t="s">
        <v>1172</v>
      </c>
    </row>
    <row r="1039" spans="1:1" ht="15.75" customHeight="1" x14ac:dyDescent="0.25">
      <c r="A1039" s="1" t="s">
        <v>1173</v>
      </c>
    </row>
    <row r="1040" spans="1:1" ht="15.75" customHeight="1" x14ac:dyDescent="0.25">
      <c r="A1040" s="1" t="s">
        <v>1174</v>
      </c>
    </row>
    <row r="1041" spans="1:1" ht="15.75" customHeight="1" x14ac:dyDescent="0.25">
      <c r="A1041" s="1" t="s">
        <v>1175</v>
      </c>
    </row>
    <row r="1042" spans="1:1" ht="15.75" customHeight="1" x14ac:dyDescent="0.25">
      <c r="A1042" s="1" t="s">
        <v>1176</v>
      </c>
    </row>
    <row r="1043" spans="1:1" ht="15.75" customHeight="1" x14ac:dyDescent="0.25">
      <c r="A1043" s="1" t="s">
        <v>1177</v>
      </c>
    </row>
    <row r="1044" spans="1:1" ht="15.75" customHeight="1" x14ac:dyDescent="0.25">
      <c r="A1044" s="1" t="s">
        <v>1178</v>
      </c>
    </row>
    <row r="1045" spans="1:1" ht="15.75" customHeight="1" x14ac:dyDescent="0.25">
      <c r="A1045" s="1" t="s">
        <v>1179</v>
      </c>
    </row>
    <row r="1046" spans="1:1" ht="15.75" customHeight="1" x14ac:dyDescent="0.25">
      <c r="A1046" s="1" t="s">
        <v>1180</v>
      </c>
    </row>
    <row r="1047" spans="1:1" ht="15.75" customHeight="1" x14ac:dyDescent="0.25">
      <c r="A1047" s="1" t="s">
        <v>1181</v>
      </c>
    </row>
    <row r="1048" spans="1:1" ht="15.75" customHeight="1" x14ac:dyDescent="0.25">
      <c r="A1048" s="1" t="s">
        <v>1182</v>
      </c>
    </row>
    <row r="1049" spans="1:1" ht="15.75" customHeight="1" x14ac:dyDescent="0.25">
      <c r="A1049" s="1" t="s">
        <v>1183</v>
      </c>
    </row>
    <row r="1050" spans="1:1" ht="15.75" customHeight="1" x14ac:dyDescent="0.25">
      <c r="A1050" s="1" t="s">
        <v>1184</v>
      </c>
    </row>
    <row r="1051" spans="1:1" ht="15.75" customHeight="1" x14ac:dyDescent="0.25">
      <c r="A1051" s="1" t="s">
        <v>1185</v>
      </c>
    </row>
    <row r="1052" spans="1:1" ht="15.75" customHeight="1" x14ac:dyDescent="0.25">
      <c r="A1052" s="1" t="s">
        <v>1186</v>
      </c>
    </row>
    <row r="1053" spans="1:1" ht="15.75" customHeight="1" x14ac:dyDescent="0.25">
      <c r="A1053" s="1" t="s">
        <v>1187</v>
      </c>
    </row>
    <row r="1054" spans="1:1" ht="15.75" customHeight="1" x14ac:dyDescent="0.25">
      <c r="A1054" s="1" t="s">
        <v>1188</v>
      </c>
    </row>
    <row r="1055" spans="1:1" ht="15.75" customHeight="1" x14ac:dyDescent="0.25">
      <c r="A1055" s="1" t="s">
        <v>1189</v>
      </c>
    </row>
    <row r="1056" spans="1:1" ht="15.75" customHeight="1" x14ac:dyDescent="0.25">
      <c r="A1056" s="1" t="s">
        <v>1190</v>
      </c>
    </row>
    <row r="1057" spans="1:1" ht="15.75" customHeight="1" x14ac:dyDescent="0.25">
      <c r="A1057" s="1" t="s">
        <v>1191</v>
      </c>
    </row>
    <row r="1058" spans="1:1" ht="15.75" customHeight="1" x14ac:dyDescent="0.25">
      <c r="A1058" s="1" t="s">
        <v>1192</v>
      </c>
    </row>
    <row r="1059" spans="1:1" ht="15.75" customHeight="1" x14ac:dyDescent="0.25">
      <c r="A1059" s="1" t="s">
        <v>1193</v>
      </c>
    </row>
    <row r="1060" spans="1:1" ht="15.75" customHeight="1" x14ac:dyDescent="0.25">
      <c r="A1060" s="1" t="s">
        <v>1194</v>
      </c>
    </row>
    <row r="1061" spans="1:1" ht="15.75" customHeight="1" x14ac:dyDescent="0.25">
      <c r="A1061" s="1" t="s">
        <v>1195</v>
      </c>
    </row>
    <row r="1062" spans="1:1" ht="15.75" customHeight="1" x14ac:dyDescent="0.25">
      <c r="A1062" s="1" t="s">
        <v>1196</v>
      </c>
    </row>
    <row r="1063" spans="1:1" ht="15.75" customHeight="1" x14ac:dyDescent="0.25">
      <c r="A1063" s="1" t="s">
        <v>1197</v>
      </c>
    </row>
    <row r="1064" spans="1:1" ht="15.75" customHeight="1" x14ac:dyDescent="0.25">
      <c r="A1064" s="1" t="s">
        <v>1198</v>
      </c>
    </row>
    <row r="1065" spans="1:1" ht="15.75" customHeight="1" x14ac:dyDescent="0.25">
      <c r="A1065" s="1" t="s">
        <v>1199</v>
      </c>
    </row>
    <row r="1066" spans="1:1" ht="15.75" customHeight="1" x14ac:dyDescent="0.25">
      <c r="A1066" s="1" t="s">
        <v>1200</v>
      </c>
    </row>
    <row r="1067" spans="1:1" ht="15.75" customHeight="1" x14ac:dyDescent="0.25">
      <c r="A1067" s="1" t="s">
        <v>1201</v>
      </c>
    </row>
    <row r="1068" spans="1:1" ht="15.75" customHeight="1" x14ac:dyDescent="0.25">
      <c r="A1068" s="1" t="s">
        <v>1202</v>
      </c>
    </row>
    <row r="1069" spans="1:1" ht="15.75" customHeight="1" x14ac:dyDescent="0.25">
      <c r="A1069" s="1" t="s">
        <v>1203</v>
      </c>
    </row>
    <row r="1070" spans="1:1" ht="15.75" customHeight="1" x14ac:dyDescent="0.25">
      <c r="A1070" s="1" t="s">
        <v>1204</v>
      </c>
    </row>
    <row r="1071" spans="1:1" ht="15.75" customHeight="1" x14ac:dyDescent="0.25">
      <c r="A1071" s="1" t="s">
        <v>1205</v>
      </c>
    </row>
    <row r="1072" spans="1:1" ht="15.75" customHeight="1" x14ac:dyDescent="0.25">
      <c r="A1072" s="1" t="s">
        <v>1206</v>
      </c>
    </row>
    <row r="1073" spans="1:1" ht="15.75" customHeight="1" x14ac:dyDescent="0.25">
      <c r="A1073" s="1" t="s">
        <v>1207</v>
      </c>
    </row>
    <row r="1074" spans="1:1" ht="15.75" customHeight="1" x14ac:dyDescent="0.25">
      <c r="A1074" s="1" t="s">
        <v>1208</v>
      </c>
    </row>
    <row r="1075" spans="1:1" ht="15.75" customHeight="1" x14ac:dyDescent="0.25">
      <c r="A1075" s="1" t="s">
        <v>1209</v>
      </c>
    </row>
    <row r="1076" spans="1:1" ht="15.75" customHeight="1" x14ac:dyDescent="0.25">
      <c r="A1076" s="1" t="s">
        <v>1210</v>
      </c>
    </row>
    <row r="1077" spans="1:1" ht="15.75" customHeight="1" x14ac:dyDescent="0.25">
      <c r="A1077" s="1" t="s">
        <v>1211</v>
      </c>
    </row>
    <row r="1078" spans="1:1" ht="15.75" customHeight="1" x14ac:dyDescent="0.25">
      <c r="A1078" s="1" t="s">
        <v>1212</v>
      </c>
    </row>
    <row r="1079" spans="1:1" ht="15.75" customHeight="1" x14ac:dyDescent="0.25">
      <c r="A1079" s="1" t="s">
        <v>1213</v>
      </c>
    </row>
    <row r="1080" spans="1:1" ht="15.75" customHeight="1" x14ac:dyDescent="0.25">
      <c r="A1080" s="1" t="s">
        <v>1214</v>
      </c>
    </row>
    <row r="1081" spans="1:1" ht="15.75" customHeight="1" x14ac:dyDescent="0.25">
      <c r="A1081" s="1" t="s">
        <v>1215</v>
      </c>
    </row>
    <row r="1082" spans="1:1" ht="15.75" customHeight="1" x14ac:dyDescent="0.25">
      <c r="A1082" s="1" t="s">
        <v>1216</v>
      </c>
    </row>
    <row r="1083" spans="1:1" ht="15.75" customHeight="1" x14ac:dyDescent="0.25">
      <c r="A1083" s="1" t="s">
        <v>1217</v>
      </c>
    </row>
    <row r="1084" spans="1:1" ht="15.75" customHeight="1" x14ac:dyDescent="0.25">
      <c r="A1084" s="1" t="s">
        <v>1218</v>
      </c>
    </row>
    <row r="1085" spans="1:1" ht="15.75" customHeight="1" x14ac:dyDescent="0.25">
      <c r="A1085" s="1" t="s">
        <v>1219</v>
      </c>
    </row>
    <row r="1086" spans="1:1" ht="15.75" customHeight="1" x14ac:dyDescent="0.25">
      <c r="A1086" s="1" t="s">
        <v>1220</v>
      </c>
    </row>
    <row r="1087" spans="1:1" ht="15.75" customHeight="1" x14ac:dyDescent="0.25">
      <c r="A1087" s="1" t="s">
        <v>1221</v>
      </c>
    </row>
    <row r="1088" spans="1:1" ht="15.75" customHeight="1" x14ac:dyDescent="0.25">
      <c r="A1088" s="1" t="s">
        <v>1222</v>
      </c>
    </row>
    <row r="1089" spans="1:1" ht="15.75" customHeight="1" x14ac:dyDescent="0.25">
      <c r="A1089" s="1" t="s">
        <v>1223</v>
      </c>
    </row>
    <row r="1090" spans="1:1" ht="15.75" customHeight="1" x14ac:dyDescent="0.25">
      <c r="A1090" s="1" t="s">
        <v>1224</v>
      </c>
    </row>
    <row r="1091" spans="1:1" ht="15.75" customHeight="1" x14ac:dyDescent="0.25">
      <c r="A1091" s="1" t="s">
        <v>1225</v>
      </c>
    </row>
    <row r="1092" spans="1:1" ht="15.75" customHeight="1" x14ac:dyDescent="0.25">
      <c r="A1092" s="1" t="s">
        <v>1226</v>
      </c>
    </row>
    <row r="1093" spans="1:1" ht="15.75" customHeight="1" x14ac:dyDescent="0.25">
      <c r="A1093" s="1" t="s">
        <v>1227</v>
      </c>
    </row>
    <row r="1094" spans="1:1" ht="15.75" customHeight="1" x14ac:dyDescent="0.25">
      <c r="A1094" s="1" t="s">
        <v>1228</v>
      </c>
    </row>
    <row r="1095" spans="1:1" ht="15.75" customHeight="1" x14ac:dyDescent="0.25">
      <c r="A1095" s="1" t="s">
        <v>1229</v>
      </c>
    </row>
    <row r="1096" spans="1:1" ht="15.75" customHeight="1" x14ac:dyDescent="0.25">
      <c r="A1096" s="1" t="s">
        <v>1230</v>
      </c>
    </row>
    <row r="1097" spans="1:1" ht="15.75" customHeight="1" x14ac:dyDescent="0.25">
      <c r="A1097" s="1" t="s">
        <v>1231</v>
      </c>
    </row>
    <row r="1098" spans="1:1" ht="15.75" customHeight="1" x14ac:dyDescent="0.25">
      <c r="A1098" s="1" t="s">
        <v>1232</v>
      </c>
    </row>
    <row r="1099" spans="1:1" ht="15.75" customHeight="1" x14ac:dyDescent="0.25">
      <c r="A1099" s="1" t="s">
        <v>1233</v>
      </c>
    </row>
    <row r="1100" spans="1:1" ht="15.75" customHeight="1" x14ac:dyDescent="0.25">
      <c r="A1100" s="1" t="s">
        <v>1234</v>
      </c>
    </row>
    <row r="1101" spans="1:1" ht="15.75" customHeight="1" x14ac:dyDescent="0.25">
      <c r="A1101" s="1" t="s">
        <v>1235</v>
      </c>
    </row>
    <row r="1102" spans="1:1" ht="15.75" customHeight="1" x14ac:dyDescent="0.25">
      <c r="A1102" s="1" t="s">
        <v>1236</v>
      </c>
    </row>
    <row r="1103" spans="1:1" ht="15.75" customHeight="1" x14ac:dyDescent="0.25">
      <c r="A1103" s="1" t="s">
        <v>1237</v>
      </c>
    </row>
    <row r="1104" spans="1:1" ht="15.75" customHeight="1" x14ac:dyDescent="0.25">
      <c r="A1104" s="1" t="s">
        <v>1238</v>
      </c>
    </row>
    <row r="1105" spans="1:1" ht="15.75" customHeight="1" x14ac:dyDescent="0.25">
      <c r="A1105" s="1" t="s">
        <v>1239</v>
      </c>
    </row>
    <row r="1106" spans="1:1" ht="15.75" customHeight="1" x14ac:dyDescent="0.25">
      <c r="A1106" s="1" t="s">
        <v>1240</v>
      </c>
    </row>
    <row r="1107" spans="1:1" ht="15.75" customHeight="1" x14ac:dyDescent="0.25">
      <c r="A1107" s="1" t="s">
        <v>1241</v>
      </c>
    </row>
    <row r="1108" spans="1:1" ht="15.75" customHeight="1" x14ac:dyDescent="0.25">
      <c r="A1108" s="1" t="s">
        <v>1242</v>
      </c>
    </row>
    <row r="1109" spans="1:1" ht="15.75" customHeight="1" x14ac:dyDescent="0.25">
      <c r="A1109" s="1" t="s">
        <v>1243</v>
      </c>
    </row>
    <row r="1110" spans="1:1" ht="15.75" customHeight="1" x14ac:dyDescent="0.25">
      <c r="A1110" s="1" t="s">
        <v>1244</v>
      </c>
    </row>
    <row r="1111" spans="1:1" ht="15.75" customHeight="1" x14ac:dyDescent="0.25">
      <c r="A1111" s="1" t="s">
        <v>1245</v>
      </c>
    </row>
    <row r="1112" spans="1:1" ht="15.75" customHeight="1" x14ac:dyDescent="0.25">
      <c r="A1112" s="1" t="s">
        <v>1246</v>
      </c>
    </row>
    <row r="1113" spans="1:1" ht="15.75" customHeight="1" x14ac:dyDescent="0.25">
      <c r="A1113" s="1" t="s">
        <v>1247</v>
      </c>
    </row>
    <row r="1114" spans="1:1" ht="15.75" customHeight="1" x14ac:dyDescent="0.25">
      <c r="A1114" s="1" t="s">
        <v>1248</v>
      </c>
    </row>
    <row r="1115" spans="1:1" ht="15.75" customHeight="1" x14ac:dyDescent="0.25">
      <c r="A1115" s="1" t="s">
        <v>1249</v>
      </c>
    </row>
    <row r="1116" spans="1:1" ht="15.75" customHeight="1" x14ac:dyDescent="0.25">
      <c r="A1116" s="1" t="s">
        <v>1250</v>
      </c>
    </row>
    <row r="1117" spans="1:1" ht="15.75" customHeight="1" x14ac:dyDescent="0.25">
      <c r="A1117" s="1" t="s">
        <v>1251</v>
      </c>
    </row>
    <row r="1118" spans="1:1" ht="15.75" customHeight="1" x14ac:dyDescent="0.25">
      <c r="A1118" s="1" t="s">
        <v>1252</v>
      </c>
    </row>
    <row r="1119" spans="1:1" ht="15.75" customHeight="1" x14ac:dyDescent="0.25">
      <c r="A1119" s="1" t="s">
        <v>1253</v>
      </c>
    </row>
    <row r="1120" spans="1:1" ht="15.75" customHeight="1" x14ac:dyDescent="0.25">
      <c r="A1120" s="1" t="s">
        <v>1254</v>
      </c>
    </row>
    <row r="1121" spans="1:1" ht="15.75" customHeight="1" x14ac:dyDescent="0.25">
      <c r="A1121" s="1" t="s">
        <v>1255</v>
      </c>
    </row>
    <row r="1122" spans="1:1" ht="15.75" customHeight="1" x14ac:dyDescent="0.25">
      <c r="A1122" s="1" t="s">
        <v>1256</v>
      </c>
    </row>
    <row r="1123" spans="1:1" ht="15.75" customHeight="1" x14ac:dyDescent="0.25">
      <c r="A1123" s="1" t="s">
        <v>1257</v>
      </c>
    </row>
    <row r="1124" spans="1:1" ht="15.75" customHeight="1" x14ac:dyDescent="0.25">
      <c r="A1124" s="1" t="s">
        <v>1258</v>
      </c>
    </row>
    <row r="1125" spans="1:1" ht="15.75" customHeight="1" x14ac:dyDescent="0.25">
      <c r="A1125" s="1" t="s">
        <v>1259</v>
      </c>
    </row>
    <row r="1126" spans="1:1" ht="15.75" customHeight="1" x14ac:dyDescent="0.25">
      <c r="A1126" s="1" t="s">
        <v>1260</v>
      </c>
    </row>
    <row r="1127" spans="1:1" ht="15.75" customHeight="1" x14ac:dyDescent="0.25">
      <c r="A1127" s="1" t="s">
        <v>1261</v>
      </c>
    </row>
    <row r="1128" spans="1:1" ht="15.75" customHeight="1" x14ac:dyDescent="0.25">
      <c r="A1128" s="1" t="s">
        <v>1262</v>
      </c>
    </row>
    <row r="1129" spans="1:1" ht="15.75" customHeight="1" x14ac:dyDescent="0.25">
      <c r="A1129" s="1" t="s">
        <v>1263</v>
      </c>
    </row>
    <row r="1130" spans="1:1" ht="15.75" customHeight="1" x14ac:dyDescent="0.25">
      <c r="A1130" s="1" t="s">
        <v>1264</v>
      </c>
    </row>
    <row r="1131" spans="1:1" ht="15.75" customHeight="1" x14ac:dyDescent="0.25">
      <c r="A1131" s="1" t="s">
        <v>1265</v>
      </c>
    </row>
    <row r="1132" spans="1:1" ht="15.75" customHeight="1" x14ac:dyDescent="0.25">
      <c r="A1132" s="1" t="s">
        <v>1266</v>
      </c>
    </row>
    <row r="1133" spans="1:1" ht="15.75" customHeight="1" x14ac:dyDescent="0.25">
      <c r="A1133" s="1" t="s">
        <v>1267</v>
      </c>
    </row>
    <row r="1134" spans="1:1" ht="15.75" customHeight="1" x14ac:dyDescent="0.25">
      <c r="A1134" s="1" t="s">
        <v>1268</v>
      </c>
    </row>
    <row r="1135" spans="1:1" ht="15.75" customHeight="1" x14ac:dyDescent="0.25">
      <c r="A1135" s="1" t="s">
        <v>1269</v>
      </c>
    </row>
    <row r="1136" spans="1:1" ht="15.75" customHeight="1" x14ac:dyDescent="0.25">
      <c r="A1136" s="1" t="s">
        <v>1270</v>
      </c>
    </row>
    <row r="1137" spans="1:1" ht="15.75" customHeight="1" x14ac:dyDescent="0.25">
      <c r="A1137" s="1" t="s">
        <v>1271</v>
      </c>
    </row>
    <row r="1138" spans="1:1" ht="15.75" customHeight="1" x14ac:dyDescent="0.25">
      <c r="A1138" s="1" t="s">
        <v>1272</v>
      </c>
    </row>
    <row r="1139" spans="1:1" ht="15.75" customHeight="1" x14ac:dyDescent="0.25">
      <c r="A1139" s="1" t="s">
        <v>1273</v>
      </c>
    </row>
    <row r="1140" spans="1:1" ht="15.75" customHeight="1" x14ac:dyDescent="0.25">
      <c r="A1140" s="1" t="s">
        <v>1274</v>
      </c>
    </row>
    <row r="1141" spans="1:1" ht="15.75" customHeight="1" x14ac:dyDescent="0.25">
      <c r="A1141" s="1" t="s">
        <v>1275</v>
      </c>
    </row>
    <row r="1142" spans="1:1" ht="15.75" customHeight="1" x14ac:dyDescent="0.25">
      <c r="A1142" s="1" t="s">
        <v>1276</v>
      </c>
    </row>
    <row r="1143" spans="1:1" ht="15.75" customHeight="1" x14ac:dyDescent="0.25">
      <c r="A1143" s="1" t="s">
        <v>1277</v>
      </c>
    </row>
    <row r="1144" spans="1:1" ht="15.75" customHeight="1" x14ac:dyDescent="0.25">
      <c r="A1144" s="1" t="s">
        <v>1278</v>
      </c>
    </row>
    <row r="1145" spans="1:1" ht="15.75" customHeight="1" x14ac:dyDescent="0.25">
      <c r="A1145" s="1" t="s">
        <v>1279</v>
      </c>
    </row>
    <row r="1146" spans="1:1" ht="15.75" customHeight="1" x14ac:dyDescent="0.25">
      <c r="A1146" s="1" t="s">
        <v>1280</v>
      </c>
    </row>
    <row r="1147" spans="1:1" ht="15.75" customHeight="1" x14ac:dyDescent="0.25">
      <c r="A1147" s="1" t="s">
        <v>1281</v>
      </c>
    </row>
    <row r="1148" spans="1:1" ht="15.75" customHeight="1" x14ac:dyDescent="0.25">
      <c r="A1148" s="1" t="s">
        <v>1282</v>
      </c>
    </row>
    <row r="1149" spans="1:1" ht="15.75" customHeight="1" x14ac:dyDescent="0.25">
      <c r="A1149" s="1" t="s">
        <v>1283</v>
      </c>
    </row>
    <row r="1150" spans="1:1" ht="15.75" customHeight="1" x14ac:dyDescent="0.25">
      <c r="A1150" s="1" t="s">
        <v>1284</v>
      </c>
    </row>
    <row r="1151" spans="1:1" ht="15.75" customHeight="1" x14ac:dyDescent="0.25">
      <c r="A1151" s="1" t="s">
        <v>1285</v>
      </c>
    </row>
    <row r="1152" spans="1:1" ht="15.75" customHeight="1" x14ac:dyDescent="0.25">
      <c r="A1152" s="1" t="s">
        <v>1286</v>
      </c>
    </row>
  </sheetData>
  <phoneticPr fontId="11" type="noConversion"/>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4B31A-3180-4BCB-B998-DE35A056309D}">
  <sheetPr codeName="Sheet12">
    <tabColor theme="8"/>
  </sheetPr>
  <dimension ref="A1:J46"/>
  <sheetViews>
    <sheetView workbookViewId="0">
      <selection activeCell="M13" sqref="M13"/>
    </sheetView>
  </sheetViews>
  <sheetFormatPr defaultRowHeight="13.2" x14ac:dyDescent="0.25"/>
  <cols>
    <col min="1" max="1" width="13.33203125" bestFit="1" customWidth="1"/>
    <col min="2" max="2" width="17.109375" bestFit="1" customWidth="1"/>
    <col min="3" max="3" width="4.44140625" customWidth="1"/>
    <col min="4" max="4" width="14.6640625" style="50" customWidth="1"/>
    <col min="5" max="5" width="12.6640625" style="50" bestFit="1" customWidth="1"/>
    <col min="6" max="6" width="8.88671875" style="50"/>
    <col min="7" max="7" width="3" customWidth="1"/>
    <col min="8" max="8" width="15.33203125" bestFit="1" customWidth="1"/>
    <col min="9" max="9" width="12.6640625" bestFit="1" customWidth="1"/>
    <col min="10" max="10" width="11.44140625" customWidth="1"/>
  </cols>
  <sheetData>
    <row r="1" spans="1:10" ht="13.8" thickBot="1" x14ac:dyDescent="0.3">
      <c r="A1" s="24" t="s">
        <v>98</v>
      </c>
      <c r="B1" t="s">
        <v>97</v>
      </c>
      <c r="C1" s="57"/>
      <c r="D1" s="99" t="s">
        <v>1303</v>
      </c>
      <c r="E1" s="99"/>
      <c r="F1" s="99"/>
      <c r="H1" s="99" t="s">
        <v>26</v>
      </c>
      <c r="I1" s="99"/>
      <c r="J1" s="99"/>
    </row>
    <row r="2" spans="1:10" x14ac:dyDescent="0.25">
      <c r="A2" s="24" t="s">
        <v>7</v>
      </c>
      <c r="B2" t="s">
        <v>29</v>
      </c>
      <c r="C2" s="57"/>
      <c r="D2" s="60" t="s">
        <v>441</v>
      </c>
      <c r="E2" s="54" t="s">
        <v>22</v>
      </c>
      <c r="H2" s="60" t="s">
        <v>441</v>
      </c>
      <c r="I2" s="54" t="s">
        <v>26</v>
      </c>
    </row>
    <row r="3" spans="1:10" x14ac:dyDescent="0.25">
      <c r="A3" s="24" t="s">
        <v>8</v>
      </c>
      <c r="B3" t="s">
        <v>113</v>
      </c>
      <c r="C3" s="57"/>
      <c r="D3" s="60" t="s">
        <v>442</v>
      </c>
      <c r="E3" s="55">
        <v>44342</v>
      </c>
      <c r="H3" s="60" t="s">
        <v>442</v>
      </c>
      <c r="I3" s="55">
        <v>44497</v>
      </c>
    </row>
    <row r="4" spans="1:10" x14ac:dyDescent="0.25">
      <c r="C4" s="57"/>
      <c r="D4" s="60" t="s">
        <v>443</v>
      </c>
      <c r="E4" s="55">
        <v>45438</v>
      </c>
      <c r="H4" s="60" t="s">
        <v>443</v>
      </c>
      <c r="I4" s="71">
        <v>45228</v>
      </c>
    </row>
    <row r="5" spans="1:10" x14ac:dyDescent="0.25">
      <c r="A5" s="24" t="s">
        <v>88</v>
      </c>
      <c r="B5" t="s">
        <v>87</v>
      </c>
      <c r="C5" s="57"/>
      <c r="D5" s="60" t="s">
        <v>116</v>
      </c>
      <c r="E5" s="25">
        <f>12*3</f>
        <v>36</v>
      </c>
      <c r="H5" s="60" t="s">
        <v>116</v>
      </c>
      <c r="I5" s="25">
        <v>24</v>
      </c>
    </row>
    <row r="6" spans="1:10" x14ac:dyDescent="0.25">
      <c r="A6" s="25" t="s">
        <v>22</v>
      </c>
      <c r="B6" s="32">
        <v>39.839999999999996</v>
      </c>
      <c r="C6" s="57"/>
      <c r="D6" s="60" t="s">
        <v>444</v>
      </c>
      <c r="E6" s="56">
        <v>40.98</v>
      </c>
      <c r="H6" s="60" t="s">
        <v>444</v>
      </c>
      <c r="I6" s="56">
        <v>396</v>
      </c>
    </row>
    <row r="7" spans="1:10" x14ac:dyDescent="0.25">
      <c r="A7" s="25" t="s">
        <v>26</v>
      </c>
      <c r="B7" s="32">
        <v>385</v>
      </c>
      <c r="C7" s="57"/>
      <c r="D7" s="60" t="s">
        <v>445</v>
      </c>
      <c r="E7" s="56">
        <f>E6/E5</f>
        <v>1.1383333333333332</v>
      </c>
      <c r="H7" s="60" t="s">
        <v>445</v>
      </c>
      <c r="I7" s="56">
        <v>11</v>
      </c>
    </row>
    <row r="8" spans="1:10" x14ac:dyDescent="0.25">
      <c r="A8" s="25" t="s">
        <v>89</v>
      </c>
      <c r="B8" s="32">
        <v>424.84</v>
      </c>
      <c r="C8" s="57"/>
    </row>
    <row r="9" spans="1:10" x14ac:dyDescent="0.25">
      <c r="C9" s="57"/>
      <c r="D9" s="58">
        <f>E3</f>
        <v>44342</v>
      </c>
      <c r="E9" s="59">
        <f>E6</f>
        <v>40.98</v>
      </c>
      <c r="F9" s="59">
        <f>E9</f>
        <v>40.98</v>
      </c>
      <c r="H9" s="58">
        <f>I3</f>
        <v>44497</v>
      </c>
      <c r="I9" s="59">
        <f>I6</f>
        <v>396</v>
      </c>
      <c r="J9" s="59">
        <f>I9</f>
        <v>396</v>
      </c>
    </row>
    <row r="10" spans="1:10" x14ac:dyDescent="0.25">
      <c r="C10" s="57"/>
      <c r="D10" s="58">
        <f>E3</f>
        <v>44342</v>
      </c>
      <c r="E10" s="59">
        <f t="shared" ref="E10:E45" si="0">-$E$7</f>
        <v>-1.1383333333333332</v>
      </c>
      <c r="F10" s="59">
        <f>F9+E10</f>
        <v>39.841666666666661</v>
      </c>
      <c r="H10" s="58">
        <f>I3</f>
        <v>44497</v>
      </c>
      <c r="I10" s="59">
        <f>-$I$7</f>
        <v>-11</v>
      </c>
      <c r="J10" s="59">
        <f>J9+I10</f>
        <v>385</v>
      </c>
    </row>
    <row r="11" spans="1:10" x14ac:dyDescent="0.25">
      <c r="C11" s="57"/>
      <c r="D11" s="69">
        <v>44373</v>
      </c>
      <c r="E11" s="61">
        <f t="shared" si="0"/>
        <v>-1.1383333333333332</v>
      </c>
      <c r="F11" s="61">
        <f t="shared" ref="F11:F45" si="1">F10+E11</f>
        <v>38.703333333333326</v>
      </c>
      <c r="H11" s="69">
        <v>44528</v>
      </c>
      <c r="I11" s="61">
        <f t="shared" ref="I11:I33" si="2">-$I$7</f>
        <v>-11</v>
      </c>
      <c r="J11" s="61">
        <f t="shared" ref="J11:J33" si="3">J10+I11</f>
        <v>374</v>
      </c>
    </row>
    <row r="12" spans="1:10" x14ac:dyDescent="0.25">
      <c r="C12" s="57"/>
      <c r="D12" s="69">
        <v>44403</v>
      </c>
      <c r="E12" s="61">
        <f t="shared" si="0"/>
        <v>-1.1383333333333332</v>
      </c>
      <c r="F12" s="61">
        <f t="shared" si="1"/>
        <v>37.564999999999991</v>
      </c>
      <c r="H12" s="69">
        <v>44558</v>
      </c>
      <c r="I12" s="61">
        <f t="shared" si="2"/>
        <v>-11</v>
      </c>
      <c r="J12" s="61">
        <f t="shared" si="3"/>
        <v>363</v>
      </c>
    </row>
    <row r="13" spans="1:10" x14ac:dyDescent="0.25">
      <c r="C13" s="57"/>
      <c r="D13" s="69">
        <v>44434</v>
      </c>
      <c r="E13" s="61">
        <f t="shared" si="0"/>
        <v>-1.1383333333333332</v>
      </c>
      <c r="F13" s="61">
        <f t="shared" si="1"/>
        <v>36.426666666666655</v>
      </c>
      <c r="H13" s="69">
        <v>44589</v>
      </c>
      <c r="I13" s="61">
        <f t="shared" si="2"/>
        <v>-11</v>
      </c>
      <c r="J13" s="61">
        <f t="shared" si="3"/>
        <v>352</v>
      </c>
    </row>
    <row r="14" spans="1:10" x14ac:dyDescent="0.25">
      <c r="C14" s="57"/>
      <c r="D14" s="69">
        <v>44465</v>
      </c>
      <c r="E14" s="61">
        <f t="shared" si="0"/>
        <v>-1.1383333333333332</v>
      </c>
      <c r="F14" s="61">
        <f t="shared" si="1"/>
        <v>35.28833333333332</v>
      </c>
      <c r="H14" s="69">
        <v>44620</v>
      </c>
      <c r="I14" s="61">
        <f t="shared" si="2"/>
        <v>-11</v>
      </c>
      <c r="J14" s="61">
        <f t="shared" si="3"/>
        <v>341</v>
      </c>
    </row>
    <row r="15" spans="1:10" x14ac:dyDescent="0.25">
      <c r="C15" s="57"/>
      <c r="D15" s="69">
        <v>44495</v>
      </c>
      <c r="E15" s="61">
        <f t="shared" si="0"/>
        <v>-1.1383333333333332</v>
      </c>
      <c r="F15" s="61">
        <f t="shared" si="1"/>
        <v>34.149999999999984</v>
      </c>
      <c r="H15" s="69">
        <v>44648</v>
      </c>
      <c r="I15" s="61">
        <f t="shared" si="2"/>
        <v>-11</v>
      </c>
      <c r="J15" s="61">
        <f t="shared" si="3"/>
        <v>330</v>
      </c>
    </row>
    <row r="16" spans="1:10" x14ac:dyDescent="0.25">
      <c r="C16" s="57"/>
      <c r="D16" s="69">
        <v>44526</v>
      </c>
      <c r="E16" s="61">
        <f t="shared" si="0"/>
        <v>-1.1383333333333332</v>
      </c>
      <c r="F16" s="61">
        <f t="shared" si="1"/>
        <v>33.011666666666649</v>
      </c>
      <c r="H16" s="69">
        <v>44679</v>
      </c>
      <c r="I16" s="61">
        <f t="shared" si="2"/>
        <v>-11</v>
      </c>
      <c r="J16" s="61">
        <f t="shared" si="3"/>
        <v>319</v>
      </c>
    </row>
    <row r="17" spans="3:10" x14ac:dyDescent="0.25">
      <c r="C17" s="57"/>
      <c r="D17" s="69">
        <v>44556</v>
      </c>
      <c r="E17" s="61">
        <f t="shared" si="0"/>
        <v>-1.1383333333333332</v>
      </c>
      <c r="F17" s="61">
        <f t="shared" si="1"/>
        <v>31.873333333333317</v>
      </c>
      <c r="H17" s="69">
        <v>44709</v>
      </c>
      <c r="I17" s="61">
        <f t="shared" si="2"/>
        <v>-11</v>
      </c>
      <c r="J17" s="61">
        <f t="shared" si="3"/>
        <v>308</v>
      </c>
    </row>
    <row r="18" spans="3:10" x14ac:dyDescent="0.25">
      <c r="C18" s="57"/>
      <c r="D18" s="69">
        <v>44587</v>
      </c>
      <c r="E18" s="61">
        <f t="shared" si="0"/>
        <v>-1.1383333333333332</v>
      </c>
      <c r="F18" s="61">
        <f t="shared" si="1"/>
        <v>30.734999999999985</v>
      </c>
      <c r="H18" s="69">
        <v>44740</v>
      </c>
      <c r="I18" s="61">
        <f t="shared" si="2"/>
        <v>-11</v>
      </c>
      <c r="J18" s="61">
        <f t="shared" si="3"/>
        <v>297</v>
      </c>
    </row>
    <row r="19" spans="3:10" x14ac:dyDescent="0.25">
      <c r="D19" s="69">
        <v>44618</v>
      </c>
      <c r="E19" s="61">
        <f t="shared" si="0"/>
        <v>-1.1383333333333332</v>
      </c>
      <c r="F19" s="61">
        <f t="shared" si="1"/>
        <v>29.596666666666653</v>
      </c>
      <c r="H19" s="69">
        <v>44770</v>
      </c>
      <c r="I19" s="61">
        <f t="shared" si="2"/>
        <v>-11</v>
      </c>
      <c r="J19" s="61">
        <f t="shared" si="3"/>
        <v>286</v>
      </c>
    </row>
    <row r="20" spans="3:10" x14ac:dyDescent="0.25">
      <c r="D20" s="69">
        <v>44646</v>
      </c>
      <c r="E20" s="61">
        <f t="shared" si="0"/>
        <v>-1.1383333333333332</v>
      </c>
      <c r="F20" s="61">
        <f t="shared" si="1"/>
        <v>28.458333333333321</v>
      </c>
      <c r="H20" s="69">
        <v>44801</v>
      </c>
      <c r="I20" s="61">
        <f t="shared" si="2"/>
        <v>-11</v>
      </c>
      <c r="J20" s="61">
        <f t="shared" si="3"/>
        <v>275</v>
      </c>
    </row>
    <row r="21" spans="3:10" x14ac:dyDescent="0.25">
      <c r="D21" s="69">
        <v>44677</v>
      </c>
      <c r="E21" s="61">
        <f t="shared" si="0"/>
        <v>-1.1383333333333332</v>
      </c>
      <c r="F21" s="61">
        <f t="shared" si="1"/>
        <v>27.31999999999999</v>
      </c>
      <c r="H21" s="69">
        <v>44832</v>
      </c>
      <c r="I21" s="61">
        <f t="shared" si="2"/>
        <v>-11</v>
      </c>
      <c r="J21" s="61">
        <f t="shared" si="3"/>
        <v>264</v>
      </c>
    </row>
    <row r="22" spans="3:10" x14ac:dyDescent="0.25">
      <c r="D22" s="69">
        <v>44707</v>
      </c>
      <c r="E22" s="61">
        <f t="shared" si="0"/>
        <v>-1.1383333333333332</v>
      </c>
      <c r="F22" s="61">
        <f t="shared" si="1"/>
        <v>26.181666666666658</v>
      </c>
      <c r="H22" s="69">
        <v>44862</v>
      </c>
      <c r="I22" s="61">
        <f t="shared" si="2"/>
        <v>-11</v>
      </c>
      <c r="J22" s="61">
        <f t="shared" si="3"/>
        <v>253</v>
      </c>
    </row>
    <row r="23" spans="3:10" x14ac:dyDescent="0.25">
      <c r="D23" s="51">
        <v>44738</v>
      </c>
      <c r="E23" s="52">
        <f t="shared" si="0"/>
        <v>-1.1383333333333332</v>
      </c>
      <c r="F23" s="52">
        <f t="shared" si="1"/>
        <v>25.043333333333326</v>
      </c>
      <c r="H23" s="69">
        <v>44893</v>
      </c>
      <c r="I23" s="61">
        <f t="shared" si="2"/>
        <v>-11</v>
      </c>
      <c r="J23" s="61">
        <f t="shared" si="3"/>
        <v>242</v>
      </c>
    </row>
    <row r="24" spans="3:10" x14ac:dyDescent="0.25">
      <c r="D24" s="51">
        <v>44768</v>
      </c>
      <c r="E24" s="52">
        <f t="shared" si="0"/>
        <v>-1.1383333333333332</v>
      </c>
      <c r="F24" s="52">
        <f t="shared" si="1"/>
        <v>23.904999999999994</v>
      </c>
      <c r="H24" s="69">
        <v>44923</v>
      </c>
      <c r="I24" s="61">
        <f t="shared" si="2"/>
        <v>-11</v>
      </c>
      <c r="J24" s="61">
        <f t="shared" si="3"/>
        <v>231</v>
      </c>
    </row>
    <row r="25" spans="3:10" x14ac:dyDescent="0.25">
      <c r="D25" s="51">
        <v>44799</v>
      </c>
      <c r="E25" s="52">
        <f t="shared" si="0"/>
        <v>-1.1383333333333332</v>
      </c>
      <c r="F25" s="52">
        <f t="shared" si="1"/>
        <v>22.766666666666662</v>
      </c>
      <c r="H25" s="69">
        <v>44954</v>
      </c>
      <c r="I25" s="61">
        <f t="shared" si="2"/>
        <v>-11</v>
      </c>
      <c r="J25" s="61">
        <f t="shared" si="3"/>
        <v>220</v>
      </c>
    </row>
    <row r="26" spans="3:10" x14ac:dyDescent="0.25">
      <c r="D26" s="51">
        <v>44830</v>
      </c>
      <c r="E26" s="52">
        <f t="shared" si="0"/>
        <v>-1.1383333333333332</v>
      </c>
      <c r="F26" s="52">
        <f t="shared" si="1"/>
        <v>21.62833333333333</v>
      </c>
      <c r="H26" s="69">
        <v>44985</v>
      </c>
      <c r="I26" s="61">
        <f t="shared" si="2"/>
        <v>-11</v>
      </c>
      <c r="J26" s="61">
        <f t="shared" si="3"/>
        <v>209</v>
      </c>
    </row>
    <row r="27" spans="3:10" x14ac:dyDescent="0.25">
      <c r="D27" s="51">
        <v>44860</v>
      </c>
      <c r="E27" s="52">
        <f t="shared" si="0"/>
        <v>-1.1383333333333332</v>
      </c>
      <c r="F27" s="52">
        <f t="shared" si="1"/>
        <v>20.49</v>
      </c>
      <c r="H27" s="69">
        <v>45013</v>
      </c>
      <c r="I27" s="61">
        <f t="shared" si="2"/>
        <v>-11</v>
      </c>
      <c r="J27" s="61">
        <f t="shared" si="3"/>
        <v>198</v>
      </c>
    </row>
    <row r="28" spans="3:10" x14ac:dyDescent="0.25">
      <c r="D28" s="51">
        <v>44891</v>
      </c>
      <c r="E28" s="52">
        <f t="shared" si="0"/>
        <v>-1.1383333333333332</v>
      </c>
      <c r="F28" s="52">
        <f t="shared" si="1"/>
        <v>19.351666666666667</v>
      </c>
      <c r="H28" s="69">
        <v>45044</v>
      </c>
      <c r="I28" s="61">
        <f t="shared" si="2"/>
        <v>-11</v>
      </c>
      <c r="J28" s="61">
        <f t="shared" si="3"/>
        <v>187</v>
      </c>
    </row>
    <row r="29" spans="3:10" x14ac:dyDescent="0.25">
      <c r="D29" s="51">
        <v>44921</v>
      </c>
      <c r="E29" s="52">
        <f t="shared" si="0"/>
        <v>-1.1383333333333332</v>
      </c>
      <c r="F29" s="52">
        <f t="shared" si="1"/>
        <v>18.213333333333335</v>
      </c>
      <c r="H29" s="69">
        <v>45074</v>
      </c>
      <c r="I29" s="61">
        <f t="shared" si="2"/>
        <v>-11</v>
      </c>
      <c r="J29" s="61">
        <f t="shared" si="3"/>
        <v>176</v>
      </c>
    </row>
    <row r="30" spans="3:10" x14ac:dyDescent="0.25">
      <c r="D30" s="51">
        <v>44952</v>
      </c>
      <c r="E30" s="52">
        <f t="shared" si="0"/>
        <v>-1.1383333333333332</v>
      </c>
      <c r="F30" s="52">
        <f t="shared" si="1"/>
        <v>17.075000000000003</v>
      </c>
      <c r="H30" s="69">
        <v>45105</v>
      </c>
      <c r="I30" s="61">
        <f t="shared" si="2"/>
        <v>-11</v>
      </c>
      <c r="J30" s="61">
        <f t="shared" si="3"/>
        <v>165</v>
      </c>
    </row>
    <row r="31" spans="3:10" x14ac:dyDescent="0.25">
      <c r="D31" s="51">
        <v>44983</v>
      </c>
      <c r="E31" s="52">
        <f t="shared" si="0"/>
        <v>-1.1383333333333332</v>
      </c>
      <c r="F31" s="52">
        <f t="shared" si="1"/>
        <v>15.936666666666669</v>
      </c>
      <c r="H31" s="69">
        <v>45135</v>
      </c>
      <c r="I31" s="61">
        <f t="shared" si="2"/>
        <v>-11</v>
      </c>
      <c r="J31" s="61">
        <f t="shared" si="3"/>
        <v>154</v>
      </c>
    </row>
    <row r="32" spans="3:10" x14ac:dyDescent="0.25">
      <c r="D32" s="51">
        <v>45011</v>
      </c>
      <c r="E32" s="52">
        <f t="shared" si="0"/>
        <v>-1.1383333333333332</v>
      </c>
      <c r="F32" s="52">
        <f t="shared" si="1"/>
        <v>14.798333333333336</v>
      </c>
      <c r="H32" s="69">
        <v>45166</v>
      </c>
      <c r="I32" s="61">
        <f t="shared" si="2"/>
        <v>-11</v>
      </c>
      <c r="J32" s="61">
        <f t="shared" si="3"/>
        <v>143</v>
      </c>
    </row>
    <row r="33" spans="4:10" x14ac:dyDescent="0.25">
      <c r="D33" s="51">
        <v>45042</v>
      </c>
      <c r="E33" s="52">
        <f t="shared" si="0"/>
        <v>-1.1383333333333332</v>
      </c>
      <c r="F33" s="52">
        <f t="shared" si="1"/>
        <v>13.660000000000002</v>
      </c>
      <c r="H33" s="69">
        <v>45197</v>
      </c>
      <c r="I33" s="61">
        <f t="shared" si="2"/>
        <v>-11</v>
      </c>
      <c r="J33" s="61">
        <f t="shared" si="3"/>
        <v>132</v>
      </c>
    </row>
    <row r="34" spans="4:10" x14ac:dyDescent="0.25">
      <c r="D34" s="51">
        <v>45072</v>
      </c>
      <c r="E34" s="52">
        <f t="shared" si="0"/>
        <v>-1.1383333333333332</v>
      </c>
      <c r="F34" s="52">
        <f t="shared" si="1"/>
        <v>12.521666666666668</v>
      </c>
      <c r="H34" s="69">
        <v>45227</v>
      </c>
      <c r="I34" s="53" t="s">
        <v>446</v>
      </c>
      <c r="J34" s="53" t="s">
        <v>446</v>
      </c>
    </row>
    <row r="35" spans="4:10" x14ac:dyDescent="0.25">
      <c r="D35" s="51">
        <v>45103</v>
      </c>
      <c r="E35" s="52">
        <f t="shared" si="0"/>
        <v>-1.1383333333333332</v>
      </c>
      <c r="F35" s="52">
        <f t="shared" si="1"/>
        <v>11.383333333333335</v>
      </c>
      <c r="H35" s="100"/>
      <c r="I35" s="100"/>
      <c r="J35" s="100"/>
    </row>
    <row r="36" spans="4:10" x14ac:dyDescent="0.25">
      <c r="D36" s="51">
        <v>45133</v>
      </c>
      <c r="E36" s="52">
        <f t="shared" si="0"/>
        <v>-1.1383333333333332</v>
      </c>
      <c r="F36" s="52">
        <f t="shared" si="1"/>
        <v>10.245000000000001</v>
      </c>
    </row>
    <row r="37" spans="4:10" x14ac:dyDescent="0.25">
      <c r="D37" s="51">
        <v>45164</v>
      </c>
      <c r="E37" s="52">
        <f t="shared" si="0"/>
        <v>-1.1383333333333332</v>
      </c>
      <c r="F37" s="52">
        <f t="shared" si="1"/>
        <v>9.1066666666666674</v>
      </c>
    </row>
    <row r="38" spans="4:10" x14ac:dyDescent="0.25">
      <c r="D38" s="51">
        <v>45195</v>
      </c>
      <c r="E38" s="52">
        <f t="shared" si="0"/>
        <v>-1.1383333333333332</v>
      </c>
      <c r="F38" s="52">
        <f t="shared" si="1"/>
        <v>7.9683333333333337</v>
      </c>
    </row>
    <row r="39" spans="4:10" x14ac:dyDescent="0.25">
      <c r="D39" s="51">
        <v>45225</v>
      </c>
      <c r="E39" s="52">
        <f t="shared" si="0"/>
        <v>-1.1383333333333332</v>
      </c>
      <c r="F39" s="52">
        <f t="shared" si="1"/>
        <v>6.83</v>
      </c>
    </row>
    <row r="40" spans="4:10" x14ac:dyDescent="0.25">
      <c r="D40" s="51">
        <v>45256</v>
      </c>
      <c r="E40" s="52">
        <f t="shared" si="0"/>
        <v>-1.1383333333333332</v>
      </c>
      <c r="F40" s="52">
        <f t="shared" si="1"/>
        <v>5.6916666666666664</v>
      </c>
    </row>
    <row r="41" spans="4:10" x14ac:dyDescent="0.25">
      <c r="D41" s="51">
        <v>45286</v>
      </c>
      <c r="E41" s="52">
        <f t="shared" si="0"/>
        <v>-1.1383333333333332</v>
      </c>
      <c r="F41" s="52">
        <f t="shared" si="1"/>
        <v>4.5533333333333328</v>
      </c>
    </row>
    <row r="42" spans="4:10" x14ac:dyDescent="0.25">
      <c r="D42" s="51">
        <v>45317</v>
      </c>
      <c r="E42" s="52">
        <f t="shared" si="0"/>
        <v>-1.1383333333333332</v>
      </c>
      <c r="F42" s="52">
        <f t="shared" si="1"/>
        <v>3.4149999999999996</v>
      </c>
    </row>
    <row r="43" spans="4:10" x14ac:dyDescent="0.25">
      <c r="D43" s="51">
        <v>45348</v>
      </c>
      <c r="E43" s="52">
        <f t="shared" si="0"/>
        <v>-1.1383333333333332</v>
      </c>
      <c r="F43" s="52">
        <f t="shared" si="1"/>
        <v>2.2766666666666664</v>
      </c>
    </row>
    <row r="44" spans="4:10" x14ac:dyDescent="0.25">
      <c r="D44" s="51">
        <v>45377</v>
      </c>
      <c r="E44" s="52">
        <f t="shared" si="0"/>
        <v>-1.1383333333333332</v>
      </c>
      <c r="F44" s="52">
        <f t="shared" si="1"/>
        <v>1.1383333333333332</v>
      </c>
    </row>
    <row r="45" spans="4:10" x14ac:dyDescent="0.25">
      <c r="D45" s="51">
        <v>45408</v>
      </c>
      <c r="E45" s="52">
        <f t="shared" si="0"/>
        <v>-1.1383333333333332</v>
      </c>
      <c r="F45" s="52">
        <f t="shared" si="1"/>
        <v>0</v>
      </c>
    </row>
    <row r="46" spans="4:10" x14ac:dyDescent="0.25">
      <c r="D46" s="51">
        <v>45436</v>
      </c>
      <c r="E46" s="53" t="s">
        <v>446</v>
      </c>
      <c r="F46" s="53" t="s">
        <v>446</v>
      </c>
    </row>
  </sheetData>
  <mergeCells count="3">
    <mergeCell ref="H1:J1"/>
    <mergeCell ref="H35:J35"/>
    <mergeCell ref="D1:F1"/>
  </mergeCells>
  <pageMargins left="0.7" right="0.7" top="0.75" bottom="0.75" header="0.3" footer="0.3"/>
  <pageSetup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32157-A7FB-4DE0-8582-D9478E76CDDD}">
  <sheetPr codeName="Sheet18"/>
  <dimension ref="A1:K21"/>
  <sheetViews>
    <sheetView workbookViewId="0">
      <selection activeCell="L7" sqref="L7"/>
    </sheetView>
  </sheetViews>
  <sheetFormatPr defaultColWidth="8.88671875" defaultRowHeight="13.2" x14ac:dyDescent="0.25"/>
  <cols>
    <col min="1" max="1" width="8.88671875" style="39"/>
    <col min="2" max="16384" width="8.88671875" style="38"/>
  </cols>
  <sheetData>
    <row r="1" spans="1:11" ht="13.8" thickBot="1" x14ac:dyDescent="0.3">
      <c r="A1" s="36" t="s">
        <v>107</v>
      </c>
      <c r="B1" s="37"/>
      <c r="C1" s="37"/>
      <c r="D1" s="37"/>
      <c r="E1" s="37"/>
      <c r="F1" s="37"/>
      <c r="G1" s="37"/>
      <c r="J1" s="101" t="s">
        <v>108</v>
      </c>
      <c r="K1" s="101"/>
    </row>
    <row r="2" spans="1:11" x14ac:dyDescent="0.25">
      <c r="A2" s="39">
        <v>1</v>
      </c>
      <c r="B2" s="40" t="s">
        <v>100</v>
      </c>
      <c r="J2" s="41" t="s">
        <v>101</v>
      </c>
      <c r="K2" s="42" t="s">
        <v>102</v>
      </c>
    </row>
    <row r="3" spans="1:11" x14ac:dyDescent="0.25">
      <c r="A3" s="39">
        <v>2</v>
      </c>
      <c r="J3" s="40" t="s">
        <v>103</v>
      </c>
      <c r="K3" s="43" t="s">
        <v>106</v>
      </c>
    </row>
    <row r="4" spans="1:11" x14ac:dyDescent="0.25">
      <c r="J4" s="40" t="s">
        <v>104</v>
      </c>
      <c r="K4" s="43" t="s">
        <v>105</v>
      </c>
    </row>
    <row r="5" spans="1:11" x14ac:dyDescent="0.25">
      <c r="A5" s="39" t="s">
        <v>109</v>
      </c>
      <c r="J5" s="40" t="s">
        <v>15</v>
      </c>
      <c r="K5" s="43" t="s">
        <v>18</v>
      </c>
    </row>
    <row r="6" spans="1:11" x14ac:dyDescent="0.25">
      <c r="B6" s="44">
        <v>-1</v>
      </c>
      <c r="C6" s="40" t="s">
        <v>112</v>
      </c>
    </row>
    <row r="7" spans="1:11" x14ac:dyDescent="0.25">
      <c r="B7" s="44">
        <v>1</v>
      </c>
      <c r="C7" s="40" t="s">
        <v>112</v>
      </c>
    </row>
    <row r="8" spans="1:11" x14ac:dyDescent="0.25">
      <c r="B8" s="44">
        <v>-1</v>
      </c>
      <c r="C8" s="40" t="s">
        <v>30</v>
      </c>
      <c r="D8" s="40" t="s">
        <v>37</v>
      </c>
    </row>
    <row r="9" spans="1:11" x14ac:dyDescent="0.25">
      <c r="B9" s="44">
        <v>1</v>
      </c>
      <c r="C9" s="40" t="s">
        <v>110</v>
      </c>
      <c r="D9" s="40" t="s">
        <v>111</v>
      </c>
    </row>
    <row r="16" spans="1:11" ht="13.8" thickBot="1" x14ac:dyDescent="0.3">
      <c r="A16" s="36" t="s">
        <v>114</v>
      </c>
      <c r="B16" s="37"/>
      <c r="C16" s="37"/>
      <c r="D16" s="37"/>
      <c r="E16" s="37"/>
      <c r="F16" s="37"/>
      <c r="G16" s="37"/>
    </row>
    <row r="17" spans="1:2" x14ac:dyDescent="0.25">
      <c r="A17" s="39">
        <v>1</v>
      </c>
      <c r="B17" s="40" t="s">
        <v>95</v>
      </c>
    </row>
    <row r="18" spans="1:2" x14ac:dyDescent="0.25">
      <c r="A18" s="39">
        <v>2</v>
      </c>
      <c r="B18" s="40" t="s">
        <v>96</v>
      </c>
    </row>
    <row r="19" spans="1:2" x14ac:dyDescent="0.25">
      <c r="A19" s="39">
        <v>3</v>
      </c>
      <c r="B19" s="40" t="s">
        <v>113</v>
      </c>
    </row>
    <row r="20" spans="1:2" x14ac:dyDescent="0.25">
      <c r="A20" s="39">
        <v>4</v>
      </c>
      <c r="B20" s="40" t="s">
        <v>115</v>
      </c>
    </row>
    <row r="21" spans="1:2" x14ac:dyDescent="0.25">
      <c r="A21" s="39">
        <v>5</v>
      </c>
    </row>
  </sheetData>
  <mergeCells count="1">
    <mergeCell ref="J1:K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6B21D-EE39-467B-A1BD-177D13C8D51D}">
  <sheetPr codeName="Sheet20">
    <tabColor theme="1"/>
  </sheetPr>
  <dimension ref="A1:F374"/>
  <sheetViews>
    <sheetView workbookViewId="0">
      <selection activeCell="F5" sqref="F5"/>
    </sheetView>
  </sheetViews>
  <sheetFormatPr defaultRowHeight="13.2" x14ac:dyDescent="0.25"/>
  <cols>
    <col min="1" max="1" width="9.109375" bestFit="1" customWidth="1"/>
    <col min="2" max="2" width="10.109375" bestFit="1" customWidth="1"/>
  </cols>
  <sheetData>
    <row r="1" spans="1:6" x14ac:dyDescent="0.25">
      <c r="A1" s="6" t="s">
        <v>470</v>
      </c>
      <c r="B1" s="6" t="s">
        <v>471</v>
      </c>
      <c r="C1" s="6" t="s">
        <v>472</v>
      </c>
      <c r="D1" s="6" t="s">
        <v>473</v>
      </c>
      <c r="F1" s="49" t="s">
        <v>1287</v>
      </c>
    </row>
    <row r="2" spans="1:6" x14ac:dyDescent="0.25">
      <c r="A2" s="70">
        <v>44166</v>
      </c>
      <c r="B2" s="70">
        <v>44196</v>
      </c>
      <c r="C2" s="6" t="s">
        <v>474</v>
      </c>
      <c r="D2">
        <v>2020</v>
      </c>
      <c r="F2" s="6" t="s">
        <v>1288</v>
      </c>
    </row>
    <row r="3" spans="1:6" x14ac:dyDescent="0.25">
      <c r="A3" s="70">
        <v>44197</v>
      </c>
      <c r="B3" s="70">
        <v>44227</v>
      </c>
      <c r="C3" s="6" t="s">
        <v>475</v>
      </c>
      <c r="D3">
        <v>2021</v>
      </c>
      <c r="F3" s="6" t="s">
        <v>1289</v>
      </c>
    </row>
    <row r="4" spans="1:6" x14ac:dyDescent="0.25">
      <c r="A4" s="70">
        <v>44228</v>
      </c>
      <c r="B4" s="70">
        <v>44255</v>
      </c>
      <c r="C4" s="6" t="s">
        <v>476</v>
      </c>
      <c r="D4">
        <v>2021</v>
      </c>
      <c r="F4" s="6" t="s">
        <v>1290</v>
      </c>
    </row>
    <row r="5" spans="1:6" x14ac:dyDescent="0.25">
      <c r="A5" s="70">
        <v>44256</v>
      </c>
      <c r="B5" s="70">
        <v>44286</v>
      </c>
      <c r="C5" s="6" t="s">
        <v>477</v>
      </c>
      <c r="D5">
        <v>2021</v>
      </c>
    </row>
    <row r="6" spans="1:6" x14ac:dyDescent="0.25">
      <c r="A6" s="70">
        <v>44287</v>
      </c>
      <c r="B6" s="70">
        <v>44316</v>
      </c>
      <c r="C6" s="6" t="s">
        <v>478</v>
      </c>
      <c r="D6">
        <v>2021</v>
      </c>
    </row>
    <row r="7" spans="1:6" x14ac:dyDescent="0.25">
      <c r="A7" s="70">
        <v>44317</v>
      </c>
      <c r="B7" s="70">
        <v>44347</v>
      </c>
      <c r="C7" s="6" t="s">
        <v>449</v>
      </c>
      <c r="D7">
        <v>2021</v>
      </c>
    </row>
    <row r="8" spans="1:6" x14ac:dyDescent="0.25">
      <c r="A8" s="70">
        <v>44348</v>
      </c>
      <c r="B8" s="70">
        <v>44377</v>
      </c>
      <c r="C8" s="6" t="s">
        <v>479</v>
      </c>
      <c r="D8">
        <v>2021</v>
      </c>
    </row>
    <row r="9" spans="1:6" x14ac:dyDescent="0.25">
      <c r="A9" s="70">
        <v>44378</v>
      </c>
      <c r="B9" s="70">
        <v>44408</v>
      </c>
      <c r="C9" s="6" t="s">
        <v>480</v>
      </c>
      <c r="D9">
        <v>2021</v>
      </c>
    </row>
    <row r="10" spans="1:6" x14ac:dyDescent="0.25">
      <c r="A10" s="70">
        <v>44409</v>
      </c>
      <c r="B10" s="70">
        <v>44439</v>
      </c>
      <c r="C10" s="6" t="s">
        <v>481</v>
      </c>
      <c r="D10">
        <v>2021</v>
      </c>
    </row>
    <row r="11" spans="1:6" x14ac:dyDescent="0.25">
      <c r="A11" s="70">
        <v>44440</v>
      </c>
      <c r="B11" s="70">
        <v>44469</v>
      </c>
      <c r="C11" s="6" t="s">
        <v>482</v>
      </c>
      <c r="D11">
        <v>2021</v>
      </c>
    </row>
    <row r="12" spans="1:6" x14ac:dyDescent="0.25">
      <c r="A12" s="70">
        <v>44470</v>
      </c>
      <c r="B12" s="70">
        <v>44500</v>
      </c>
      <c r="C12" s="6" t="s">
        <v>483</v>
      </c>
      <c r="D12">
        <v>2021</v>
      </c>
    </row>
    <row r="13" spans="1:6" x14ac:dyDescent="0.25">
      <c r="A13" s="70">
        <v>44501</v>
      </c>
      <c r="B13" s="70">
        <v>44530</v>
      </c>
      <c r="C13" s="6" t="s">
        <v>484</v>
      </c>
      <c r="D13">
        <v>2021</v>
      </c>
    </row>
    <row r="14" spans="1:6" x14ac:dyDescent="0.25">
      <c r="A14" s="70">
        <v>44531</v>
      </c>
      <c r="B14" s="70">
        <v>44561</v>
      </c>
      <c r="C14" s="6" t="s">
        <v>474</v>
      </c>
      <c r="D14">
        <v>2021</v>
      </c>
    </row>
    <row r="15" spans="1:6" x14ac:dyDescent="0.25">
      <c r="A15" s="70">
        <v>44562</v>
      </c>
      <c r="B15" s="70">
        <v>44592</v>
      </c>
      <c r="C15" s="6" t="s">
        <v>475</v>
      </c>
      <c r="D15">
        <v>2022</v>
      </c>
    </row>
    <row r="16" spans="1:6" x14ac:dyDescent="0.25">
      <c r="A16" s="70">
        <v>44593</v>
      </c>
      <c r="B16" s="70">
        <v>44620</v>
      </c>
      <c r="C16" s="6" t="s">
        <v>476</v>
      </c>
      <c r="D16">
        <v>2022</v>
      </c>
    </row>
    <row r="17" spans="1:4" x14ac:dyDescent="0.25">
      <c r="A17" s="70">
        <v>44621</v>
      </c>
      <c r="B17" s="70">
        <v>44651</v>
      </c>
      <c r="C17" s="6" t="s">
        <v>477</v>
      </c>
      <c r="D17">
        <v>2022</v>
      </c>
    </row>
    <row r="18" spans="1:4" x14ac:dyDescent="0.25">
      <c r="A18" s="70">
        <v>44652</v>
      </c>
      <c r="B18" s="70">
        <v>44681</v>
      </c>
      <c r="C18" s="6" t="s">
        <v>478</v>
      </c>
      <c r="D18">
        <v>2022</v>
      </c>
    </row>
    <row r="19" spans="1:4" x14ac:dyDescent="0.25">
      <c r="A19" s="70">
        <v>44682</v>
      </c>
      <c r="B19" s="70">
        <v>44712</v>
      </c>
      <c r="C19" s="6" t="s">
        <v>449</v>
      </c>
      <c r="D19">
        <v>2022</v>
      </c>
    </row>
    <row r="20" spans="1:4" x14ac:dyDescent="0.25">
      <c r="A20" s="70">
        <v>44713</v>
      </c>
      <c r="B20" s="70">
        <v>44742</v>
      </c>
      <c r="C20" s="6" t="s">
        <v>479</v>
      </c>
      <c r="D20">
        <v>2022</v>
      </c>
    </row>
    <row r="21" spans="1:4" x14ac:dyDescent="0.25">
      <c r="A21" s="70">
        <v>44743</v>
      </c>
      <c r="B21" s="70">
        <v>44773</v>
      </c>
      <c r="C21" s="6" t="s">
        <v>480</v>
      </c>
      <c r="D21">
        <v>2022</v>
      </c>
    </row>
    <row r="22" spans="1:4" x14ac:dyDescent="0.25">
      <c r="A22" s="70">
        <v>44774</v>
      </c>
      <c r="B22" s="70">
        <v>44804</v>
      </c>
      <c r="C22" s="6" t="s">
        <v>481</v>
      </c>
      <c r="D22">
        <v>2022</v>
      </c>
    </row>
    <row r="23" spans="1:4" x14ac:dyDescent="0.25">
      <c r="A23" s="70">
        <v>44805</v>
      </c>
      <c r="B23" s="70">
        <v>44834</v>
      </c>
      <c r="C23" s="6" t="s">
        <v>482</v>
      </c>
      <c r="D23">
        <v>2022</v>
      </c>
    </row>
    <row r="24" spans="1:4" x14ac:dyDescent="0.25">
      <c r="A24" s="70">
        <v>44835</v>
      </c>
      <c r="B24" s="70">
        <v>44865</v>
      </c>
      <c r="C24" s="6" t="s">
        <v>483</v>
      </c>
      <c r="D24">
        <v>2022</v>
      </c>
    </row>
    <row r="25" spans="1:4" x14ac:dyDescent="0.25">
      <c r="A25" s="70">
        <v>44866</v>
      </c>
      <c r="B25" s="70">
        <v>44895</v>
      </c>
      <c r="C25" s="6" t="s">
        <v>484</v>
      </c>
      <c r="D25">
        <v>2022</v>
      </c>
    </row>
    <row r="26" spans="1:4" x14ac:dyDescent="0.25">
      <c r="A26" s="70">
        <v>44896</v>
      </c>
      <c r="B26" s="70">
        <v>44926</v>
      </c>
      <c r="C26" s="6" t="s">
        <v>474</v>
      </c>
      <c r="D26">
        <v>2022</v>
      </c>
    </row>
    <row r="27" spans="1:4" x14ac:dyDescent="0.25">
      <c r="A27" s="70">
        <v>44927</v>
      </c>
      <c r="B27" s="70">
        <v>44957</v>
      </c>
      <c r="C27" s="6" t="s">
        <v>475</v>
      </c>
      <c r="D27">
        <v>2023</v>
      </c>
    </row>
    <row r="28" spans="1:4" x14ac:dyDescent="0.25">
      <c r="A28" s="70">
        <v>44958</v>
      </c>
      <c r="B28" s="70">
        <v>44985</v>
      </c>
      <c r="C28" s="6" t="s">
        <v>476</v>
      </c>
      <c r="D28">
        <v>2023</v>
      </c>
    </row>
    <row r="29" spans="1:4" x14ac:dyDescent="0.25">
      <c r="A29" s="70">
        <v>44986</v>
      </c>
      <c r="B29" s="70">
        <v>45016</v>
      </c>
      <c r="C29" s="6" t="s">
        <v>477</v>
      </c>
      <c r="D29">
        <v>2023</v>
      </c>
    </row>
    <row r="30" spans="1:4" x14ac:dyDescent="0.25">
      <c r="A30" s="70">
        <v>45017</v>
      </c>
      <c r="B30" s="70">
        <v>45046</v>
      </c>
      <c r="C30" s="6" t="s">
        <v>478</v>
      </c>
      <c r="D30">
        <v>2023</v>
      </c>
    </row>
    <row r="31" spans="1:4" x14ac:dyDescent="0.25">
      <c r="A31" s="70">
        <v>45047</v>
      </c>
      <c r="B31" s="70">
        <v>45077</v>
      </c>
      <c r="C31" s="6" t="s">
        <v>449</v>
      </c>
      <c r="D31">
        <v>2023</v>
      </c>
    </row>
    <row r="32" spans="1:4" x14ac:dyDescent="0.25">
      <c r="A32" s="70">
        <v>45078</v>
      </c>
      <c r="B32" s="70">
        <v>45107</v>
      </c>
      <c r="C32" s="6" t="s">
        <v>479</v>
      </c>
      <c r="D32">
        <v>2023</v>
      </c>
    </row>
    <row r="33" spans="1:4" x14ac:dyDescent="0.25">
      <c r="A33" s="70">
        <v>45108</v>
      </c>
      <c r="B33" s="70">
        <v>45138</v>
      </c>
      <c r="C33" s="6" t="s">
        <v>480</v>
      </c>
      <c r="D33">
        <v>2023</v>
      </c>
    </row>
    <row r="34" spans="1:4" x14ac:dyDescent="0.25">
      <c r="A34" s="70">
        <v>45139</v>
      </c>
      <c r="B34" s="70">
        <v>45169</v>
      </c>
      <c r="C34" s="6" t="s">
        <v>481</v>
      </c>
      <c r="D34">
        <v>2023</v>
      </c>
    </row>
    <row r="35" spans="1:4" x14ac:dyDescent="0.25">
      <c r="A35" s="70">
        <v>45170</v>
      </c>
      <c r="B35" s="70">
        <v>45199</v>
      </c>
      <c r="C35" s="6" t="s">
        <v>482</v>
      </c>
      <c r="D35">
        <v>2023</v>
      </c>
    </row>
    <row r="36" spans="1:4" x14ac:dyDescent="0.25">
      <c r="A36" s="70">
        <v>45200</v>
      </c>
      <c r="B36" s="70">
        <v>45230</v>
      </c>
      <c r="C36" s="6" t="s">
        <v>483</v>
      </c>
      <c r="D36">
        <v>2023</v>
      </c>
    </row>
    <row r="37" spans="1:4" x14ac:dyDescent="0.25">
      <c r="A37" s="70">
        <v>45231</v>
      </c>
      <c r="B37" s="70">
        <v>45260</v>
      </c>
      <c r="C37" s="6" t="s">
        <v>484</v>
      </c>
      <c r="D37">
        <v>2023</v>
      </c>
    </row>
    <row r="38" spans="1:4" x14ac:dyDescent="0.25">
      <c r="A38" s="70">
        <v>45261</v>
      </c>
      <c r="B38" s="70">
        <v>45291</v>
      </c>
      <c r="C38" s="6" t="s">
        <v>474</v>
      </c>
      <c r="D38">
        <v>2023</v>
      </c>
    </row>
    <row r="39" spans="1:4" x14ac:dyDescent="0.25">
      <c r="A39" s="70">
        <v>45292</v>
      </c>
      <c r="B39" s="70">
        <v>45322</v>
      </c>
      <c r="C39" s="6" t="s">
        <v>475</v>
      </c>
      <c r="D39">
        <v>2024</v>
      </c>
    </row>
    <row r="40" spans="1:4" x14ac:dyDescent="0.25">
      <c r="A40" s="70">
        <v>45323</v>
      </c>
      <c r="B40" s="70">
        <v>45351</v>
      </c>
      <c r="C40" s="6" t="s">
        <v>476</v>
      </c>
      <c r="D40">
        <v>2024</v>
      </c>
    </row>
    <row r="41" spans="1:4" x14ac:dyDescent="0.25">
      <c r="A41" s="70">
        <v>45352</v>
      </c>
      <c r="B41" s="70">
        <v>45382</v>
      </c>
      <c r="C41" s="6" t="s">
        <v>477</v>
      </c>
      <c r="D41">
        <v>2024</v>
      </c>
    </row>
    <row r="42" spans="1:4" x14ac:dyDescent="0.25">
      <c r="A42" s="70">
        <v>45383</v>
      </c>
      <c r="B42" s="70">
        <v>45412</v>
      </c>
      <c r="C42" s="6" t="s">
        <v>478</v>
      </c>
      <c r="D42">
        <v>2024</v>
      </c>
    </row>
    <row r="43" spans="1:4" x14ac:dyDescent="0.25">
      <c r="A43" s="70">
        <v>45413</v>
      </c>
      <c r="B43" s="70">
        <v>45443</v>
      </c>
      <c r="C43" s="6" t="s">
        <v>449</v>
      </c>
      <c r="D43">
        <v>2024</v>
      </c>
    </row>
    <row r="44" spans="1:4" x14ac:dyDescent="0.25">
      <c r="A44" s="70">
        <v>45444</v>
      </c>
      <c r="B44" s="70">
        <v>45473</v>
      </c>
      <c r="C44" s="6" t="s">
        <v>479</v>
      </c>
      <c r="D44">
        <v>2024</v>
      </c>
    </row>
    <row r="45" spans="1:4" x14ac:dyDescent="0.25">
      <c r="A45" s="70">
        <v>45474</v>
      </c>
      <c r="B45" s="70">
        <v>45504</v>
      </c>
      <c r="C45" s="6" t="s">
        <v>480</v>
      </c>
      <c r="D45">
        <v>2024</v>
      </c>
    </row>
    <row r="46" spans="1:4" x14ac:dyDescent="0.25">
      <c r="A46" s="70">
        <v>45505</v>
      </c>
      <c r="B46" s="70">
        <v>45535</v>
      </c>
      <c r="C46" s="6" t="s">
        <v>481</v>
      </c>
      <c r="D46">
        <v>2024</v>
      </c>
    </row>
    <row r="47" spans="1:4" x14ac:dyDescent="0.25">
      <c r="A47" s="70">
        <v>45536</v>
      </c>
      <c r="B47" s="70">
        <v>45565</v>
      </c>
      <c r="C47" s="6" t="s">
        <v>482</v>
      </c>
      <c r="D47">
        <v>2024</v>
      </c>
    </row>
    <row r="48" spans="1:4" x14ac:dyDescent="0.25">
      <c r="A48" s="70">
        <v>45566</v>
      </c>
      <c r="B48" s="70">
        <v>45596</v>
      </c>
      <c r="C48" s="6" t="s">
        <v>483</v>
      </c>
      <c r="D48">
        <v>2024</v>
      </c>
    </row>
    <row r="49" spans="1:4" x14ac:dyDescent="0.25">
      <c r="A49" s="70">
        <v>45597</v>
      </c>
      <c r="B49" s="70">
        <v>45626</v>
      </c>
      <c r="C49" s="6" t="s">
        <v>484</v>
      </c>
      <c r="D49">
        <v>2024</v>
      </c>
    </row>
    <row r="50" spans="1:4" x14ac:dyDescent="0.25">
      <c r="A50" s="70">
        <v>45627</v>
      </c>
      <c r="B50" s="70">
        <v>45657</v>
      </c>
      <c r="C50" s="6" t="s">
        <v>474</v>
      </c>
      <c r="D50">
        <v>2024</v>
      </c>
    </row>
    <row r="51" spans="1:4" x14ac:dyDescent="0.25">
      <c r="A51" s="70"/>
      <c r="B51" s="70"/>
    </row>
    <row r="52" spans="1:4" x14ac:dyDescent="0.25">
      <c r="A52" s="70"/>
      <c r="B52" s="70"/>
    </row>
    <row r="53" spans="1:4" x14ac:dyDescent="0.25">
      <c r="A53" s="70"/>
      <c r="B53" s="70"/>
    </row>
    <row r="54" spans="1:4" x14ac:dyDescent="0.25">
      <c r="A54" s="70"/>
      <c r="B54" s="70"/>
    </row>
    <row r="55" spans="1:4" x14ac:dyDescent="0.25">
      <c r="A55" s="70"/>
      <c r="B55" s="70"/>
    </row>
    <row r="56" spans="1:4" x14ac:dyDescent="0.25">
      <c r="A56" s="70"/>
      <c r="B56" s="70"/>
    </row>
    <row r="57" spans="1:4" x14ac:dyDescent="0.25">
      <c r="A57" s="70"/>
      <c r="B57" s="70"/>
    </row>
    <row r="58" spans="1:4" x14ac:dyDescent="0.25">
      <c r="A58" s="70"/>
      <c r="B58" s="70"/>
    </row>
    <row r="59" spans="1:4" x14ac:dyDescent="0.25">
      <c r="A59" s="70"/>
      <c r="B59" s="70"/>
    </row>
    <row r="60" spans="1:4" x14ac:dyDescent="0.25">
      <c r="A60" s="70"/>
      <c r="B60" s="70"/>
    </row>
    <row r="61" spans="1:4" x14ac:dyDescent="0.25">
      <c r="A61" s="70"/>
      <c r="B61" s="70"/>
    </row>
    <row r="62" spans="1:4" x14ac:dyDescent="0.25">
      <c r="A62" s="70"/>
      <c r="B62" s="70"/>
    </row>
    <row r="63" spans="1:4" x14ac:dyDescent="0.25">
      <c r="A63" s="70"/>
      <c r="B63" s="70"/>
    </row>
    <row r="64" spans="1:4" x14ac:dyDescent="0.25">
      <c r="A64" s="70"/>
      <c r="B64" s="70"/>
    </row>
    <row r="65" spans="1:2" x14ac:dyDescent="0.25">
      <c r="A65" s="70"/>
      <c r="B65" s="70"/>
    </row>
    <row r="66" spans="1:2" x14ac:dyDescent="0.25">
      <c r="A66" s="70"/>
      <c r="B66" s="70"/>
    </row>
    <row r="67" spans="1:2" x14ac:dyDescent="0.25">
      <c r="A67" s="70"/>
      <c r="B67" s="70"/>
    </row>
    <row r="68" spans="1:2" x14ac:dyDescent="0.25">
      <c r="A68" s="70"/>
      <c r="B68" s="70"/>
    </row>
    <row r="69" spans="1:2" x14ac:dyDescent="0.25">
      <c r="A69" s="70"/>
      <c r="B69" s="70"/>
    </row>
    <row r="70" spans="1:2" x14ac:dyDescent="0.25">
      <c r="A70" s="70"/>
      <c r="B70" s="70"/>
    </row>
    <row r="71" spans="1:2" x14ac:dyDescent="0.25">
      <c r="A71" s="70"/>
      <c r="B71" s="70"/>
    </row>
    <row r="72" spans="1:2" x14ac:dyDescent="0.25">
      <c r="A72" s="70"/>
      <c r="B72" s="70"/>
    </row>
    <row r="73" spans="1:2" x14ac:dyDescent="0.25">
      <c r="A73" s="70"/>
      <c r="B73" s="70"/>
    </row>
    <row r="74" spans="1:2" x14ac:dyDescent="0.25">
      <c r="A74" s="70"/>
      <c r="B74" s="70"/>
    </row>
    <row r="75" spans="1:2" x14ac:dyDescent="0.25">
      <c r="A75" s="70"/>
      <c r="B75" s="70"/>
    </row>
    <row r="76" spans="1:2" x14ac:dyDescent="0.25">
      <c r="A76" s="70"/>
      <c r="B76" s="70"/>
    </row>
    <row r="77" spans="1:2" x14ac:dyDescent="0.25">
      <c r="A77" s="70"/>
      <c r="B77" s="70"/>
    </row>
    <row r="78" spans="1:2" x14ac:dyDescent="0.25">
      <c r="A78" s="70"/>
      <c r="B78" s="70"/>
    </row>
    <row r="79" spans="1:2" x14ac:dyDescent="0.25">
      <c r="A79" s="70"/>
      <c r="B79" s="70"/>
    </row>
    <row r="80" spans="1:2" x14ac:dyDescent="0.25">
      <c r="A80" s="70"/>
      <c r="B80" s="70"/>
    </row>
    <row r="81" spans="1:2" x14ac:dyDescent="0.25">
      <c r="A81" s="70"/>
      <c r="B81" s="70"/>
    </row>
    <row r="82" spans="1:2" x14ac:dyDescent="0.25">
      <c r="A82" s="70"/>
      <c r="B82" s="70"/>
    </row>
    <row r="83" spans="1:2" x14ac:dyDescent="0.25">
      <c r="A83" s="70"/>
      <c r="B83" s="70"/>
    </row>
    <row r="84" spans="1:2" x14ac:dyDescent="0.25">
      <c r="A84" s="70"/>
      <c r="B84" s="70"/>
    </row>
    <row r="85" spans="1:2" x14ac:dyDescent="0.25">
      <c r="A85" s="70"/>
      <c r="B85" s="70"/>
    </row>
    <row r="86" spans="1:2" x14ac:dyDescent="0.25">
      <c r="A86" s="70"/>
      <c r="B86" s="70"/>
    </row>
    <row r="87" spans="1:2" x14ac:dyDescent="0.25">
      <c r="A87" s="70"/>
      <c r="B87" s="70"/>
    </row>
    <row r="88" spans="1:2" x14ac:dyDescent="0.25">
      <c r="A88" s="70"/>
      <c r="B88" s="70"/>
    </row>
    <row r="89" spans="1:2" x14ac:dyDescent="0.25">
      <c r="A89" s="70"/>
      <c r="B89" s="70"/>
    </row>
    <row r="90" spans="1:2" x14ac:dyDescent="0.25">
      <c r="A90" s="70"/>
      <c r="B90" s="70"/>
    </row>
    <row r="91" spans="1:2" x14ac:dyDescent="0.25">
      <c r="A91" s="70"/>
      <c r="B91" s="70"/>
    </row>
    <row r="92" spans="1:2" x14ac:dyDescent="0.25">
      <c r="A92" s="70"/>
      <c r="B92" s="70"/>
    </row>
    <row r="93" spans="1:2" x14ac:dyDescent="0.25">
      <c r="A93" s="70"/>
      <c r="B93" s="70"/>
    </row>
    <row r="94" spans="1:2" x14ac:dyDescent="0.25">
      <c r="A94" s="70"/>
      <c r="B94" s="70"/>
    </row>
    <row r="95" spans="1:2" x14ac:dyDescent="0.25">
      <c r="A95" s="70"/>
      <c r="B95" s="70"/>
    </row>
    <row r="96" spans="1:2" x14ac:dyDescent="0.25">
      <c r="A96" s="70"/>
      <c r="B96" s="70"/>
    </row>
    <row r="97" spans="1:2" x14ac:dyDescent="0.25">
      <c r="A97" s="70"/>
      <c r="B97" s="70"/>
    </row>
    <row r="98" spans="1:2" x14ac:dyDescent="0.25">
      <c r="A98" s="70"/>
      <c r="B98" s="70"/>
    </row>
    <row r="99" spans="1:2" x14ac:dyDescent="0.25">
      <c r="A99" s="70"/>
      <c r="B99" s="70"/>
    </row>
    <row r="100" spans="1:2" x14ac:dyDescent="0.25">
      <c r="A100" s="70"/>
      <c r="B100" s="70"/>
    </row>
    <row r="101" spans="1:2" x14ac:dyDescent="0.25">
      <c r="A101" s="70"/>
      <c r="B101" s="70"/>
    </row>
    <row r="102" spans="1:2" x14ac:dyDescent="0.25">
      <c r="A102" s="70"/>
      <c r="B102" s="70"/>
    </row>
    <row r="103" spans="1:2" x14ac:dyDescent="0.25">
      <c r="A103" s="70"/>
      <c r="B103" s="70"/>
    </row>
    <row r="104" spans="1:2" x14ac:dyDescent="0.25">
      <c r="A104" s="70"/>
      <c r="B104" s="70"/>
    </row>
    <row r="105" spans="1:2" x14ac:dyDescent="0.25">
      <c r="A105" s="70"/>
      <c r="B105" s="70"/>
    </row>
    <row r="106" spans="1:2" x14ac:dyDescent="0.25">
      <c r="A106" s="70"/>
      <c r="B106" s="70"/>
    </row>
    <row r="107" spans="1:2" x14ac:dyDescent="0.25">
      <c r="A107" s="70"/>
      <c r="B107" s="70"/>
    </row>
    <row r="108" spans="1:2" x14ac:dyDescent="0.25">
      <c r="A108" s="70"/>
      <c r="B108" s="70"/>
    </row>
    <row r="109" spans="1:2" x14ac:dyDescent="0.25">
      <c r="A109" s="70"/>
      <c r="B109" s="70"/>
    </row>
    <row r="110" spans="1:2" x14ac:dyDescent="0.25">
      <c r="A110" s="70"/>
      <c r="B110" s="70"/>
    </row>
    <row r="111" spans="1:2" x14ac:dyDescent="0.25">
      <c r="A111" s="70"/>
      <c r="B111" s="70"/>
    </row>
    <row r="112" spans="1:2" x14ac:dyDescent="0.25">
      <c r="A112" s="70"/>
      <c r="B112" s="70"/>
    </row>
    <row r="113" spans="1:2" x14ac:dyDescent="0.25">
      <c r="A113" s="70"/>
      <c r="B113" s="70"/>
    </row>
    <row r="114" spans="1:2" x14ac:dyDescent="0.25">
      <c r="A114" s="70"/>
      <c r="B114" s="70"/>
    </row>
    <row r="115" spans="1:2" x14ac:dyDescent="0.25">
      <c r="A115" s="70"/>
      <c r="B115" s="70"/>
    </row>
    <row r="116" spans="1:2" x14ac:dyDescent="0.25">
      <c r="A116" s="70"/>
      <c r="B116" s="70"/>
    </row>
    <row r="117" spans="1:2" x14ac:dyDescent="0.25">
      <c r="A117" s="70"/>
      <c r="B117" s="70"/>
    </row>
    <row r="118" spans="1:2" x14ac:dyDescent="0.25">
      <c r="A118" s="70"/>
      <c r="B118" s="70"/>
    </row>
    <row r="119" spans="1:2" x14ac:dyDescent="0.25">
      <c r="A119" s="70"/>
      <c r="B119" s="70"/>
    </row>
    <row r="120" spans="1:2" x14ac:dyDescent="0.25">
      <c r="A120" s="70"/>
      <c r="B120" s="70"/>
    </row>
    <row r="121" spans="1:2" x14ac:dyDescent="0.25">
      <c r="A121" s="70"/>
      <c r="B121" s="70"/>
    </row>
    <row r="122" spans="1:2" x14ac:dyDescent="0.25">
      <c r="A122" s="70"/>
      <c r="B122" s="70"/>
    </row>
    <row r="123" spans="1:2" x14ac:dyDescent="0.25">
      <c r="A123" s="70"/>
      <c r="B123" s="70"/>
    </row>
    <row r="124" spans="1:2" x14ac:dyDescent="0.25">
      <c r="A124" s="70"/>
      <c r="B124" s="70"/>
    </row>
    <row r="125" spans="1:2" x14ac:dyDescent="0.25">
      <c r="A125" s="70"/>
      <c r="B125" s="70"/>
    </row>
    <row r="126" spans="1:2" x14ac:dyDescent="0.25">
      <c r="A126" s="70"/>
      <c r="B126" s="70"/>
    </row>
    <row r="127" spans="1:2" x14ac:dyDescent="0.25">
      <c r="A127" s="70"/>
      <c r="B127" s="70"/>
    </row>
    <row r="128" spans="1:2" x14ac:dyDescent="0.25">
      <c r="A128" s="70"/>
      <c r="B128" s="70"/>
    </row>
    <row r="129" spans="1:2" x14ac:dyDescent="0.25">
      <c r="A129" s="70"/>
      <c r="B129" s="70"/>
    </row>
    <row r="130" spans="1:2" x14ac:dyDescent="0.25">
      <c r="A130" s="70"/>
      <c r="B130" s="70"/>
    </row>
    <row r="131" spans="1:2" x14ac:dyDescent="0.25">
      <c r="A131" s="70"/>
      <c r="B131" s="70"/>
    </row>
    <row r="132" spans="1:2" x14ac:dyDescent="0.25">
      <c r="A132" s="70"/>
      <c r="B132" s="70"/>
    </row>
    <row r="133" spans="1:2" x14ac:dyDescent="0.25">
      <c r="A133" s="70"/>
      <c r="B133" s="70"/>
    </row>
    <row r="134" spans="1:2" x14ac:dyDescent="0.25">
      <c r="A134" s="70"/>
      <c r="B134" s="70"/>
    </row>
    <row r="135" spans="1:2" x14ac:dyDescent="0.25">
      <c r="A135" s="70"/>
      <c r="B135" s="70"/>
    </row>
    <row r="136" spans="1:2" x14ac:dyDescent="0.25">
      <c r="A136" s="70"/>
      <c r="B136" s="70"/>
    </row>
    <row r="137" spans="1:2" x14ac:dyDescent="0.25">
      <c r="A137" s="70"/>
      <c r="B137" s="70"/>
    </row>
    <row r="138" spans="1:2" x14ac:dyDescent="0.25">
      <c r="A138" s="70"/>
      <c r="B138" s="70"/>
    </row>
    <row r="139" spans="1:2" x14ac:dyDescent="0.25">
      <c r="A139" s="70"/>
      <c r="B139" s="70"/>
    </row>
    <row r="140" spans="1:2" x14ac:dyDescent="0.25">
      <c r="A140" s="70"/>
      <c r="B140" s="70"/>
    </row>
    <row r="141" spans="1:2" x14ac:dyDescent="0.25">
      <c r="A141" s="70"/>
      <c r="B141" s="70"/>
    </row>
    <row r="142" spans="1:2" x14ac:dyDescent="0.25">
      <c r="A142" s="70"/>
      <c r="B142" s="70"/>
    </row>
    <row r="143" spans="1:2" x14ac:dyDescent="0.25">
      <c r="A143" s="70"/>
      <c r="B143" s="70"/>
    </row>
    <row r="144" spans="1:2" x14ac:dyDescent="0.25">
      <c r="A144" s="70"/>
      <c r="B144" s="70"/>
    </row>
    <row r="145" spans="1:2" x14ac:dyDescent="0.25">
      <c r="A145" s="70"/>
      <c r="B145" s="70"/>
    </row>
    <row r="146" spans="1:2" x14ac:dyDescent="0.25">
      <c r="A146" s="70"/>
      <c r="B146" s="70"/>
    </row>
    <row r="147" spans="1:2" x14ac:dyDescent="0.25">
      <c r="A147" s="70"/>
      <c r="B147" s="70"/>
    </row>
    <row r="148" spans="1:2" x14ac:dyDescent="0.25">
      <c r="A148" s="70"/>
      <c r="B148" s="70"/>
    </row>
    <row r="149" spans="1:2" x14ac:dyDescent="0.25">
      <c r="A149" s="70"/>
      <c r="B149" s="70"/>
    </row>
    <row r="150" spans="1:2" x14ac:dyDescent="0.25">
      <c r="A150" s="70"/>
      <c r="B150" s="70"/>
    </row>
    <row r="151" spans="1:2" x14ac:dyDescent="0.25">
      <c r="A151" s="70"/>
      <c r="B151" s="70"/>
    </row>
    <row r="152" spans="1:2" x14ac:dyDescent="0.25">
      <c r="A152" s="70"/>
      <c r="B152" s="70"/>
    </row>
    <row r="153" spans="1:2" x14ac:dyDescent="0.25">
      <c r="A153" s="70"/>
      <c r="B153" s="70"/>
    </row>
    <row r="154" spans="1:2" x14ac:dyDescent="0.25">
      <c r="A154" s="70"/>
      <c r="B154" s="70"/>
    </row>
    <row r="155" spans="1:2" x14ac:dyDescent="0.25">
      <c r="A155" s="70"/>
      <c r="B155" s="70"/>
    </row>
    <row r="156" spans="1:2" x14ac:dyDescent="0.25">
      <c r="A156" s="70"/>
      <c r="B156" s="70"/>
    </row>
    <row r="157" spans="1:2" x14ac:dyDescent="0.25">
      <c r="A157" s="70"/>
      <c r="B157" s="70"/>
    </row>
    <row r="158" spans="1:2" x14ac:dyDescent="0.25">
      <c r="A158" s="70"/>
      <c r="B158" s="70"/>
    </row>
    <row r="159" spans="1:2" x14ac:dyDescent="0.25">
      <c r="A159" s="70"/>
      <c r="B159" s="70"/>
    </row>
    <row r="160" spans="1:2" x14ac:dyDescent="0.25">
      <c r="A160" s="70"/>
      <c r="B160" s="70"/>
    </row>
    <row r="161" spans="1:2" x14ac:dyDescent="0.25">
      <c r="A161" s="70"/>
      <c r="B161" s="70"/>
    </row>
    <row r="162" spans="1:2" x14ac:dyDescent="0.25">
      <c r="A162" s="70"/>
      <c r="B162" s="70"/>
    </row>
    <row r="163" spans="1:2" x14ac:dyDescent="0.25">
      <c r="A163" s="70"/>
      <c r="B163" s="70"/>
    </row>
    <row r="164" spans="1:2" x14ac:dyDescent="0.25">
      <c r="A164" s="70"/>
      <c r="B164" s="70"/>
    </row>
    <row r="165" spans="1:2" x14ac:dyDescent="0.25">
      <c r="A165" s="70"/>
      <c r="B165" s="70"/>
    </row>
    <row r="166" spans="1:2" x14ac:dyDescent="0.25">
      <c r="A166" s="70"/>
      <c r="B166" s="70"/>
    </row>
    <row r="167" spans="1:2" x14ac:dyDescent="0.25">
      <c r="A167" s="70"/>
      <c r="B167" s="70"/>
    </row>
    <row r="168" spans="1:2" x14ac:dyDescent="0.25">
      <c r="A168" s="70"/>
      <c r="B168" s="70"/>
    </row>
    <row r="169" spans="1:2" x14ac:dyDescent="0.25">
      <c r="A169" s="70"/>
      <c r="B169" s="70"/>
    </row>
    <row r="170" spans="1:2" x14ac:dyDescent="0.25">
      <c r="A170" s="70"/>
      <c r="B170" s="70"/>
    </row>
    <row r="171" spans="1:2" x14ac:dyDescent="0.25">
      <c r="A171" s="70"/>
      <c r="B171" s="70"/>
    </row>
    <row r="172" spans="1:2" x14ac:dyDescent="0.25">
      <c r="A172" s="70"/>
      <c r="B172" s="70"/>
    </row>
    <row r="173" spans="1:2" x14ac:dyDescent="0.25">
      <c r="A173" s="70"/>
      <c r="B173" s="70"/>
    </row>
    <row r="174" spans="1:2" x14ac:dyDescent="0.25">
      <c r="A174" s="70"/>
      <c r="B174" s="70"/>
    </row>
    <row r="175" spans="1:2" x14ac:dyDescent="0.25">
      <c r="A175" s="70"/>
      <c r="B175" s="70"/>
    </row>
    <row r="176" spans="1:2" x14ac:dyDescent="0.25">
      <c r="A176" s="70"/>
      <c r="B176" s="70"/>
    </row>
    <row r="177" spans="1:2" x14ac:dyDescent="0.25">
      <c r="A177" s="70"/>
      <c r="B177" s="70"/>
    </row>
    <row r="178" spans="1:2" x14ac:dyDescent="0.25">
      <c r="A178" s="70"/>
      <c r="B178" s="70"/>
    </row>
    <row r="179" spans="1:2" x14ac:dyDescent="0.25">
      <c r="A179" s="70"/>
      <c r="B179" s="70"/>
    </row>
    <row r="180" spans="1:2" x14ac:dyDescent="0.25">
      <c r="A180" s="70"/>
      <c r="B180" s="70"/>
    </row>
    <row r="181" spans="1:2" x14ac:dyDescent="0.25">
      <c r="A181" s="70"/>
      <c r="B181" s="70"/>
    </row>
    <row r="182" spans="1:2" x14ac:dyDescent="0.25">
      <c r="A182" s="70"/>
      <c r="B182" s="70"/>
    </row>
    <row r="183" spans="1:2" x14ac:dyDescent="0.25">
      <c r="A183" s="70"/>
      <c r="B183" s="70"/>
    </row>
    <row r="184" spans="1:2" x14ac:dyDescent="0.25">
      <c r="A184" s="70"/>
      <c r="B184" s="70"/>
    </row>
    <row r="185" spans="1:2" x14ac:dyDescent="0.25">
      <c r="A185" s="70"/>
      <c r="B185" s="70"/>
    </row>
    <row r="186" spans="1:2" x14ac:dyDescent="0.25">
      <c r="A186" s="70"/>
      <c r="B186" s="70"/>
    </row>
    <row r="187" spans="1:2" x14ac:dyDescent="0.25">
      <c r="A187" s="70"/>
      <c r="B187" s="70"/>
    </row>
    <row r="188" spans="1:2" x14ac:dyDescent="0.25">
      <c r="A188" s="70"/>
      <c r="B188" s="70"/>
    </row>
    <row r="189" spans="1:2" x14ac:dyDescent="0.25">
      <c r="A189" s="70"/>
      <c r="B189" s="70"/>
    </row>
    <row r="190" spans="1:2" x14ac:dyDescent="0.25">
      <c r="A190" s="70"/>
      <c r="B190" s="70"/>
    </row>
    <row r="191" spans="1:2" x14ac:dyDescent="0.25">
      <c r="A191" s="70"/>
      <c r="B191" s="70"/>
    </row>
    <row r="192" spans="1:2" x14ac:dyDescent="0.25">
      <c r="A192" s="70"/>
      <c r="B192" s="70"/>
    </row>
    <row r="193" spans="1:2" x14ac:dyDescent="0.25">
      <c r="A193" s="70"/>
      <c r="B193" s="70"/>
    </row>
    <row r="194" spans="1:2" x14ac:dyDescent="0.25">
      <c r="A194" s="70"/>
      <c r="B194" s="70"/>
    </row>
    <row r="195" spans="1:2" x14ac:dyDescent="0.25">
      <c r="A195" s="70"/>
      <c r="B195" s="70"/>
    </row>
    <row r="196" spans="1:2" x14ac:dyDescent="0.25">
      <c r="A196" s="70"/>
      <c r="B196" s="70"/>
    </row>
    <row r="197" spans="1:2" x14ac:dyDescent="0.25">
      <c r="A197" s="70"/>
      <c r="B197" s="70"/>
    </row>
    <row r="198" spans="1:2" x14ac:dyDescent="0.25">
      <c r="A198" s="70"/>
      <c r="B198" s="70"/>
    </row>
    <row r="199" spans="1:2" x14ac:dyDescent="0.25">
      <c r="A199" s="70"/>
      <c r="B199" s="70"/>
    </row>
    <row r="200" spans="1:2" x14ac:dyDescent="0.25">
      <c r="A200" s="70"/>
      <c r="B200" s="70"/>
    </row>
    <row r="201" spans="1:2" x14ac:dyDescent="0.25">
      <c r="A201" s="70"/>
      <c r="B201" s="70"/>
    </row>
    <row r="202" spans="1:2" x14ac:dyDescent="0.25">
      <c r="A202" s="70"/>
      <c r="B202" s="70"/>
    </row>
    <row r="203" spans="1:2" x14ac:dyDescent="0.25">
      <c r="A203" s="70"/>
      <c r="B203" s="70"/>
    </row>
    <row r="204" spans="1:2" x14ac:dyDescent="0.25">
      <c r="A204" s="70"/>
      <c r="B204" s="70"/>
    </row>
    <row r="205" spans="1:2" x14ac:dyDescent="0.25">
      <c r="A205" s="70"/>
      <c r="B205" s="70"/>
    </row>
    <row r="206" spans="1:2" x14ac:dyDescent="0.25">
      <c r="A206" s="70"/>
      <c r="B206" s="70"/>
    </row>
    <row r="207" spans="1:2" x14ac:dyDescent="0.25">
      <c r="A207" s="70"/>
      <c r="B207" s="70"/>
    </row>
    <row r="208" spans="1:2" x14ac:dyDescent="0.25">
      <c r="A208" s="70"/>
      <c r="B208" s="70"/>
    </row>
    <row r="209" spans="1:2" x14ac:dyDescent="0.25">
      <c r="A209" s="70"/>
      <c r="B209" s="70"/>
    </row>
    <row r="210" spans="1:2" x14ac:dyDescent="0.25">
      <c r="A210" s="70"/>
      <c r="B210" s="70"/>
    </row>
    <row r="211" spans="1:2" x14ac:dyDescent="0.25">
      <c r="A211" s="70"/>
      <c r="B211" s="70"/>
    </row>
    <row r="212" spans="1:2" x14ac:dyDescent="0.25">
      <c r="A212" s="70"/>
      <c r="B212" s="70"/>
    </row>
    <row r="213" spans="1:2" x14ac:dyDescent="0.25">
      <c r="A213" s="70"/>
      <c r="B213" s="70"/>
    </row>
    <row r="214" spans="1:2" x14ac:dyDescent="0.25">
      <c r="A214" s="70"/>
      <c r="B214" s="70"/>
    </row>
    <row r="215" spans="1:2" x14ac:dyDescent="0.25">
      <c r="A215" s="70"/>
      <c r="B215" s="70"/>
    </row>
    <row r="216" spans="1:2" x14ac:dyDescent="0.25">
      <c r="A216" s="70"/>
      <c r="B216" s="70"/>
    </row>
    <row r="217" spans="1:2" x14ac:dyDescent="0.25">
      <c r="A217" s="70"/>
      <c r="B217" s="70"/>
    </row>
    <row r="218" spans="1:2" x14ac:dyDescent="0.25">
      <c r="A218" s="70"/>
      <c r="B218" s="70"/>
    </row>
    <row r="219" spans="1:2" x14ac:dyDescent="0.25">
      <c r="A219" s="70"/>
      <c r="B219" s="70"/>
    </row>
    <row r="220" spans="1:2" x14ac:dyDescent="0.25">
      <c r="A220" s="70"/>
      <c r="B220" s="70"/>
    </row>
    <row r="221" spans="1:2" x14ac:dyDescent="0.25">
      <c r="A221" s="70"/>
      <c r="B221" s="70"/>
    </row>
    <row r="222" spans="1:2" x14ac:dyDescent="0.25">
      <c r="A222" s="70"/>
      <c r="B222" s="70"/>
    </row>
    <row r="223" spans="1:2" x14ac:dyDescent="0.25">
      <c r="A223" s="70"/>
      <c r="B223" s="70"/>
    </row>
    <row r="224" spans="1:2" x14ac:dyDescent="0.25">
      <c r="A224" s="70"/>
      <c r="B224" s="70"/>
    </row>
    <row r="225" spans="1:2" x14ac:dyDescent="0.25">
      <c r="A225" s="70"/>
      <c r="B225" s="70"/>
    </row>
    <row r="226" spans="1:2" x14ac:dyDescent="0.25">
      <c r="A226" s="70"/>
      <c r="B226" s="70"/>
    </row>
    <row r="227" spans="1:2" x14ac:dyDescent="0.25">
      <c r="A227" s="70"/>
      <c r="B227" s="70"/>
    </row>
    <row r="228" spans="1:2" x14ac:dyDescent="0.25">
      <c r="A228" s="70"/>
      <c r="B228" s="70"/>
    </row>
    <row r="229" spans="1:2" x14ac:dyDescent="0.25">
      <c r="A229" s="70"/>
      <c r="B229" s="70"/>
    </row>
    <row r="230" spans="1:2" x14ac:dyDescent="0.25">
      <c r="A230" s="70"/>
      <c r="B230" s="70"/>
    </row>
    <row r="231" spans="1:2" x14ac:dyDescent="0.25">
      <c r="A231" s="70"/>
      <c r="B231" s="70"/>
    </row>
    <row r="232" spans="1:2" x14ac:dyDescent="0.25">
      <c r="A232" s="70"/>
      <c r="B232" s="70"/>
    </row>
    <row r="233" spans="1:2" x14ac:dyDescent="0.25">
      <c r="A233" s="70"/>
      <c r="B233" s="70"/>
    </row>
    <row r="234" spans="1:2" x14ac:dyDescent="0.25">
      <c r="A234" s="70"/>
      <c r="B234" s="70"/>
    </row>
    <row r="235" spans="1:2" x14ac:dyDescent="0.25">
      <c r="A235" s="70"/>
      <c r="B235" s="70"/>
    </row>
    <row r="236" spans="1:2" x14ac:dyDescent="0.25">
      <c r="A236" s="70"/>
      <c r="B236" s="70"/>
    </row>
    <row r="237" spans="1:2" x14ac:dyDescent="0.25">
      <c r="A237" s="70"/>
      <c r="B237" s="70"/>
    </row>
    <row r="238" spans="1:2" x14ac:dyDescent="0.25">
      <c r="A238" s="70"/>
      <c r="B238" s="70"/>
    </row>
    <row r="239" spans="1:2" x14ac:dyDescent="0.25">
      <c r="A239" s="70"/>
      <c r="B239" s="70"/>
    </row>
    <row r="240" spans="1:2" x14ac:dyDescent="0.25">
      <c r="A240" s="70"/>
      <c r="B240" s="70"/>
    </row>
    <row r="241" spans="1:2" x14ac:dyDescent="0.25">
      <c r="A241" s="70"/>
      <c r="B241" s="70"/>
    </row>
    <row r="242" spans="1:2" x14ac:dyDescent="0.25">
      <c r="A242" s="70"/>
      <c r="B242" s="70"/>
    </row>
    <row r="243" spans="1:2" x14ac:dyDescent="0.25">
      <c r="A243" s="70"/>
      <c r="B243" s="70"/>
    </row>
    <row r="244" spans="1:2" x14ac:dyDescent="0.25">
      <c r="A244" s="70"/>
      <c r="B244" s="70"/>
    </row>
    <row r="245" spans="1:2" x14ac:dyDescent="0.25">
      <c r="A245" s="70"/>
      <c r="B245" s="70"/>
    </row>
    <row r="246" spans="1:2" x14ac:dyDescent="0.25">
      <c r="A246" s="70"/>
      <c r="B246" s="70"/>
    </row>
    <row r="247" spans="1:2" x14ac:dyDescent="0.25">
      <c r="A247" s="70"/>
      <c r="B247" s="70"/>
    </row>
    <row r="248" spans="1:2" x14ac:dyDescent="0.25">
      <c r="A248" s="70"/>
      <c r="B248" s="70"/>
    </row>
    <row r="249" spans="1:2" x14ac:dyDescent="0.25">
      <c r="A249" s="70"/>
      <c r="B249" s="70"/>
    </row>
    <row r="250" spans="1:2" x14ac:dyDescent="0.25">
      <c r="A250" s="70"/>
      <c r="B250" s="70"/>
    </row>
    <row r="251" spans="1:2" x14ac:dyDescent="0.25">
      <c r="A251" s="70"/>
      <c r="B251" s="70"/>
    </row>
    <row r="252" spans="1:2" x14ac:dyDescent="0.25">
      <c r="A252" s="70"/>
      <c r="B252" s="70"/>
    </row>
    <row r="253" spans="1:2" x14ac:dyDescent="0.25">
      <c r="A253" s="70"/>
      <c r="B253" s="70"/>
    </row>
    <row r="254" spans="1:2" x14ac:dyDescent="0.25">
      <c r="A254" s="70"/>
      <c r="B254" s="70"/>
    </row>
    <row r="255" spans="1:2" x14ac:dyDescent="0.25">
      <c r="A255" s="70"/>
      <c r="B255" s="70"/>
    </row>
    <row r="256" spans="1:2" x14ac:dyDescent="0.25">
      <c r="A256" s="70"/>
      <c r="B256" s="70"/>
    </row>
    <row r="257" spans="1:2" x14ac:dyDescent="0.25">
      <c r="A257" s="70"/>
      <c r="B257" s="70"/>
    </row>
    <row r="258" spans="1:2" x14ac:dyDescent="0.25">
      <c r="A258" s="70"/>
      <c r="B258" s="70"/>
    </row>
    <row r="259" spans="1:2" x14ac:dyDescent="0.25">
      <c r="A259" s="70"/>
      <c r="B259" s="70"/>
    </row>
    <row r="260" spans="1:2" x14ac:dyDescent="0.25">
      <c r="A260" s="70"/>
      <c r="B260" s="70"/>
    </row>
    <row r="261" spans="1:2" x14ac:dyDescent="0.25">
      <c r="A261" s="70"/>
      <c r="B261" s="70"/>
    </row>
    <row r="262" spans="1:2" x14ac:dyDescent="0.25">
      <c r="A262" s="70"/>
      <c r="B262" s="70"/>
    </row>
    <row r="263" spans="1:2" x14ac:dyDescent="0.25">
      <c r="A263" s="70"/>
      <c r="B263" s="70"/>
    </row>
    <row r="264" spans="1:2" x14ac:dyDescent="0.25">
      <c r="A264" s="70"/>
      <c r="B264" s="70"/>
    </row>
    <row r="265" spans="1:2" x14ac:dyDescent="0.25">
      <c r="A265" s="70"/>
      <c r="B265" s="70"/>
    </row>
    <row r="266" spans="1:2" x14ac:dyDescent="0.25">
      <c r="A266" s="70"/>
      <c r="B266" s="70"/>
    </row>
    <row r="267" spans="1:2" x14ac:dyDescent="0.25">
      <c r="A267" s="70"/>
      <c r="B267" s="70"/>
    </row>
    <row r="268" spans="1:2" x14ac:dyDescent="0.25">
      <c r="A268" s="70"/>
      <c r="B268" s="70"/>
    </row>
    <row r="269" spans="1:2" x14ac:dyDescent="0.25">
      <c r="A269" s="70"/>
      <c r="B269" s="70"/>
    </row>
    <row r="270" spans="1:2" x14ac:dyDescent="0.25">
      <c r="A270" s="70"/>
      <c r="B270" s="70"/>
    </row>
    <row r="271" spans="1:2" x14ac:dyDescent="0.25">
      <c r="A271" s="70"/>
      <c r="B271" s="70"/>
    </row>
    <row r="272" spans="1:2" x14ac:dyDescent="0.25">
      <c r="A272" s="70"/>
      <c r="B272" s="70"/>
    </row>
    <row r="273" spans="1:2" x14ac:dyDescent="0.25">
      <c r="A273" s="70"/>
      <c r="B273" s="70"/>
    </row>
    <row r="274" spans="1:2" x14ac:dyDescent="0.25">
      <c r="A274" s="70"/>
      <c r="B274" s="70"/>
    </row>
    <row r="275" spans="1:2" x14ac:dyDescent="0.25">
      <c r="A275" s="70"/>
      <c r="B275" s="70"/>
    </row>
    <row r="276" spans="1:2" x14ac:dyDescent="0.25">
      <c r="A276" s="70"/>
      <c r="B276" s="70"/>
    </row>
    <row r="277" spans="1:2" x14ac:dyDescent="0.25">
      <c r="A277" s="70"/>
      <c r="B277" s="70"/>
    </row>
    <row r="278" spans="1:2" x14ac:dyDescent="0.25">
      <c r="A278" s="70"/>
      <c r="B278" s="70"/>
    </row>
    <row r="279" spans="1:2" x14ac:dyDescent="0.25">
      <c r="A279" s="70"/>
      <c r="B279" s="70"/>
    </row>
    <row r="280" spans="1:2" x14ac:dyDescent="0.25">
      <c r="A280" s="70"/>
      <c r="B280" s="70"/>
    </row>
    <row r="281" spans="1:2" x14ac:dyDescent="0.25">
      <c r="A281" s="70"/>
      <c r="B281" s="70"/>
    </row>
    <row r="282" spans="1:2" x14ac:dyDescent="0.25">
      <c r="A282" s="70"/>
      <c r="B282" s="70"/>
    </row>
    <row r="283" spans="1:2" x14ac:dyDescent="0.25">
      <c r="A283" s="70"/>
      <c r="B283" s="70"/>
    </row>
    <row r="284" spans="1:2" x14ac:dyDescent="0.25">
      <c r="A284" s="70"/>
      <c r="B284" s="70"/>
    </row>
    <row r="285" spans="1:2" x14ac:dyDescent="0.25">
      <c r="A285" s="70"/>
      <c r="B285" s="70"/>
    </row>
    <row r="286" spans="1:2" x14ac:dyDescent="0.25">
      <c r="A286" s="70"/>
      <c r="B286" s="70"/>
    </row>
    <row r="287" spans="1:2" x14ac:dyDescent="0.25">
      <c r="A287" s="70"/>
      <c r="B287" s="70"/>
    </row>
    <row r="288" spans="1:2" x14ac:dyDescent="0.25">
      <c r="A288" s="70"/>
      <c r="B288" s="70"/>
    </row>
    <row r="289" spans="1:2" x14ac:dyDescent="0.25">
      <c r="A289" s="70"/>
      <c r="B289" s="70"/>
    </row>
    <row r="290" spans="1:2" x14ac:dyDescent="0.25">
      <c r="A290" s="70"/>
      <c r="B290" s="70"/>
    </row>
    <row r="291" spans="1:2" x14ac:dyDescent="0.25">
      <c r="A291" s="70"/>
      <c r="B291" s="70"/>
    </row>
    <row r="292" spans="1:2" x14ac:dyDescent="0.25">
      <c r="A292" s="70"/>
      <c r="B292" s="70"/>
    </row>
    <row r="293" spans="1:2" x14ac:dyDescent="0.25">
      <c r="A293" s="70"/>
      <c r="B293" s="70"/>
    </row>
    <row r="294" spans="1:2" x14ac:dyDescent="0.25">
      <c r="A294" s="70"/>
      <c r="B294" s="70"/>
    </row>
    <row r="295" spans="1:2" x14ac:dyDescent="0.25">
      <c r="A295" s="70"/>
      <c r="B295" s="70"/>
    </row>
    <row r="296" spans="1:2" x14ac:dyDescent="0.25">
      <c r="A296" s="70"/>
      <c r="B296" s="70"/>
    </row>
    <row r="297" spans="1:2" x14ac:dyDescent="0.25">
      <c r="A297" s="70"/>
      <c r="B297" s="70"/>
    </row>
    <row r="298" spans="1:2" x14ac:dyDescent="0.25">
      <c r="A298" s="70"/>
      <c r="B298" s="70"/>
    </row>
    <row r="299" spans="1:2" x14ac:dyDescent="0.25">
      <c r="A299" s="70"/>
      <c r="B299" s="70"/>
    </row>
    <row r="300" spans="1:2" x14ac:dyDescent="0.25">
      <c r="A300" s="70"/>
      <c r="B300" s="70"/>
    </row>
    <row r="301" spans="1:2" x14ac:dyDescent="0.25">
      <c r="A301" s="70"/>
      <c r="B301" s="70"/>
    </row>
    <row r="302" spans="1:2" x14ac:dyDescent="0.25">
      <c r="A302" s="70"/>
      <c r="B302" s="70"/>
    </row>
    <row r="303" spans="1:2" x14ac:dyDescent="0.25">
      <c r="A303" s="70"/>
      <c r="B303" s="70"/>
    </row>
    <row r="304" spans="1:2" x14ac:dyDescent="0.25">
      <c r="A304" s="70"/>
      <c r="B304" s="70"/>
    </row>
    <row r="305" spans="1:2" x14ac:dyDescent="0.25">
      <c r="A305" s="70"/>
      <c r="B305" s="70"/>
    </row>
    <row r="306" spans="1:2" x14ac:dyDescent="0.25">
      <c r="A306" s="70"/>
      <c r="B306" s="70"/>
    </row>
    <row r="307" spans="1:2" x14ac:dyDescent="0.25">
      <c r="A307" s="70"/>
      <c r="B307" s="70"/>
    </row>
    <row r="308" spans="1:2" x14ac:dyDescent="0.25">
      <c r="A308" s="70"/>
      <c r="B308" s="70"/>
    </row>
    <row r="309" spans="1:2" x14ac:dyDescent="0.25">
      <c r="A309" s="70"/>
      <c r="B309" s="70"/>
    </row>
    <row r="310" spans="1:2" x14ac:dyDescent="0.25">
      <c r="A310" s="70"/>
      <c r="B310" s="70"/>
    </row>
    <row r="311" spans="1:2" x14ac:dyDescent="0.25">
      <c r="A311" s="70"/>
      <c r="B311" s="70"/>
    </row>
    <row r="312" spans="1:2" x14ac:dyDescent="0.25">
      <c r="A312" s="70"/>
      <c r="B312" s="70"/>
    </row>
    <row r="313" spans="1:2" x14ac:dyDescent="0.25">
      <c r="A313" s="70"/>
      <c r="B313" s="70"/>
    </row>
    <row r="314" spans="1:2" x14ac:dyDescent="0.25">
      <c r="A314" s="70"/>
      <c r="B314" s="70"/>
    </row>
    <row r="315" spans="1:2" x14ac:dyDescent="0.25">
      <c r="A315" s="70"/>
      <c r="B315" s="70"/>
    </row>
    <row r="316" spans="1:2" x14ac:dyDescent="0.25">
      <c r="A316" s="70"/>
      <c r="B316" s="70"/>
    </row>
    <row r="317" spans="1:2" x14ac:dyDescent="0.25">
      <c r="A317" s="70"/>
      <c r="B317" s="70"/>
    </row>
    <row r="318" spans="1:2" x14ac:dyDescent="0.25">
      <c r="A318" s="70"/>
      <c r="B318" s="70"/>
    </row>
    <row r="319" spans="1:2" x14ac:dyDescent="0.25">
      <c r="A319" s="70"/>
      <c r="B319" s="70"/>
    </row>
    <row r="320" spans="1:2" x14ac:dyDescent="0.25">
      <c r="A320" s="70"/>
      <c r="B320" s="70"/>
    </row>
    <row r="321" spans="1:2" x14ac:dyDescent="0.25">
      <c r="A321" s="70"/>
      <c r="B321" s="70"/>
    </row>
    <row r="322" spans="1:2" x14ac:dyDescent="0.25">
      <c r="A322" s="70"/>
      <c r="B322" s="70"/>
    </row>
    <row r="323" spans="1:2" x14ac:dyDescent="0.25">
      <c r="A323" s="70"/>
      <c r="B323" s="70"/>
    </row>
    <row r="324" spans="1:2" x14ac:dyDescent="0.25">
      <c r="A324" s="70"/>
      <c r="B324" s="70"/>
    </row>
    <row r="325" spans="1:2" x14ac:dyDescent="0.25">
      <c r="A325" s="70"/>
      <c r="B325" s="70"/>
    </row>
    <row r="326" spans="1:2" x14ac:dyDescent="0.25">
      <c r="A326" s="70"/>
      <c r="B326" s="70"/>
    </row>
    <row r="327" spans="1:2" x14ac:dyDescent="0.25">
      <c r="A327" s="70"/>
      <c r="B327" s="70"/>
    </row>
    <row r="328" spans="1:2" x14ac:dyDescent="0.25">
      <c r="A328" s="70"/>
      <c r="B328" s="70"/>
    </row>
    <row r="329" spans="1:2" x14ac:dyDescent="0.25">
      <c r="A329" s="70"/>
      <c r="B329" s="70"/>
    </row>
    <row r="330" spans="1:2" x14ac:dyDescent="0.25">
      <c r="A330" s="70"/>
      <c r="B330" s="70"/>
    </row>
    <row r="331" spans="1:2" x14ac:dyDescent="0.25">
      <c r="A331" s="70"/>
      <c r="B331" s="70"/>
    </row>
    <row r="332" spans="1:2" x14ac:dyDescent="0.25">
      <c r="A332" s="70"/>
      <c r="B332" s="70"/>
    </row>
    <row r="333" spans="1:2" x14ac:dyDescent="0.25">
      <c r="A333" s="70"/>
      <c r="B333" s="70"/>
    </row>
    <row r="334" spans="1:2" x14ac:dyDescent="0.25">
      <c r="A334" s="70"/>
      <c r="B334" s="70"/>
    </row>
    <row r="335" spans="1:2" x14ac:dyDescent="0.25">
      <c r="A335" s="70"/>
      <c r="B335" s="70"/>
    </row>
    <row r="336" spans="1:2" x14ac:dyDescent="0.25">
      <c r="A336" s="70"/>
      <c r="B336" s="70"/>
    </row>
    <row r="337" spans="1:2" x14ac:dyDescent="0.25">
      <c r="A337" s="70"/>
      <c r="B337" s="70"/>
    </row>
    <row r="338" spans="1:2" x14ac:dyDescent="0.25">
      <c r="A338" s="70"/>
      <c r="B338" s="70"/>
    </row>
    <row r="339" spans="1:2" x14ac:dyDescent="0.25">
      <c r="A339" s="70"/>
      <c r="B339" s="70"/>
    </row>
    <row r="340" spans="1:2" x14ac:dyDescent="0.25">
      <c r="A340" s="70"/>
      <c r="B340" s="70"/>
    </row>
    <row r="341" spans="1:2" x14ac:dyDescent="0.25">
      <c r="A341" s="70"/>
      <c r="B341" s="70"/>
    </row>
    <row r="342" spans="1:2" x14ac:dyDescent="0.25">
      <c r="A342" s="70"/>
      <c r="B342" s="70"/>
    </row>
    <row r="343" spans="1:2" x14ac:dyDescent="0.25">
      <c r="A343" s="70"/>
      <c r="B343" s="70"/>
    </row>
    <row r="344" spans="1:2" x14ac:dyDescent="0.25">
      <c r="A344" s="70"/>
      <c r="B344" s="70"/>
    </row>
    <row r="345" spans="1:2" x14ac:dyDescent="0.25">
      <c r="A345" s="70"/>
      <c r="B345" s="70"/>
    </row>
    <row r="346" spans="1:2" x14ac:dyDescent="0.25">
      <c r="A346" s="70"/>
      <c r="B346" s="70"/>
    </row>
    <row r="347" spans="1:2" x14ac:dyDescent="0.25">
      <c r="A347" s="70"/>
      <c r="B347" s="70"/>
    </row>
    <row r="348" spans="1:2" x14ac:dyDescent="0.25">
      <c r="A348" s="70"/>
      <c r="B348" s="70"/>
    </row>
    <row r="349" spans="1:2" x14ac:dyDescent="0.25">
      <c r="A349" s="70"/>
      <c r="B349" s="70"/>
    </row>
    <row r="350" spans="1:2" x14ac:dyDescent="0.25">
      <c r="A350" s="70"/>
      <c r="B350" s="70"/>
    </row>
    <row r="351" spans="1:2" x14ac:dyDescent="0.25">
      <c r="A351" s="70"/>
      <c r="B351" s="70"/>
    </row>
    <row r="352" spans="1:2" x14ac:dyDescent="0.25">
      <c r="A352" s="70"/>
      <c r="B352" s="70"/>
    </row>
    <row r="353" spans="1:2" x14ac:dyDescent="0.25">
      <c r="A353" s="70"/>
      <c r="B353" s="70"/>
    </row>
    <row r="354" spans="1:2" x14ac:dyDescent="0.25">
      <c r="A354" s="70"/>
      <c r="B354" s="70"/>
    </row>
    <row r="355" spans="1:2" x14ac:dyDescent="0.25">
      <c r="A355" s="70"/>
      <c r="B355" s="70"/>
    </row>
    <row r="356" spans="1:2" x14ac:dyDescent="0.25">
      <c r="A356" s="70"/>
      <c r="B356" s="70"/>
    </row>
    <row r="357" spans="1:2" x14ac:dyDescent="0.25">
      <c r="A357" s="70"/>
      <c r="B357" s="70"/>
    </row>
    <row r="358" spans="1:2" x14ac:dyDescent="0.25">
      <c r="A358" s="70"/>
      <c r="B358" s="70"/>
    </row>
    <row r="359" spans="1:2" x14ac:dyDescent="0.25">
      <c r="A359" s="70"/>
      <c r="B359" s="70"/>
    </row>
    <row r="360" spans="1:2" x14ac:dyDescent="0.25">
      <c r="A360" s="70"/>
      <c r="B360" s="70"/>
    </row>
    <row r="361" spans="1:2" x14ac:dyDescent="0.25">
      <c r="A361" s="70"/>
      <c r="B361" s="70"/>
    </row>
    <row r="362" spans="1:2" x14ac:dyDescent="0.25">
      <c r="A362" s="70"/>
      <c r="B362" s="70"/>
    </row>
    <row r="363" spans="1:2" x14ac:dyDescent="0.25">
      <c r="A363" s="70"/>
      <c r="B363" s="70"/>
    </row>
    <row r="364" spans="1:2" x14ac:dyDescent="0.25">
      <c r="A364" s="70"/>
      <c r="B364" s="70"/>
    </row>
    <row r="365" spans="1:2" x14ac:dyDescent="0.25">
      <c r="A365" s="70"/>
      <c r="B365" s="70"/>
    </row>
    <row r="366" spans="1:2" x14ac:dyDescent="0.25">
      <c r="A366" s="70"/>
      <c r="B366" s="70"/>
    </row>
    <row r="367" spans="1:2" x14ac:dyDescent="0.25">
      <c r="A367" s="70"/>
      <c r="B367" s="70"/>
    </row>
    <row r="368" spans="1:2" x14ac:dyDescent="0.25">
      <c r="A368" s="70"/>
      <c r="B368" s="70"/>
    </row>
    <row r="369" spans="1:2" x14ac:dyDescent="0.25">
      <c r="A369" s="70"/>
      <c r="B369" s="70"/>
    </row>
    <row r="370" spans="1:2" x14ac:dyDescent="0.25">
      <c r="A370" s="70"/>
      <c r="B370" s="70"/>
    </row>
    <row r="371" spans="1:2" x14ac:dyDescent="0.25">
      <c r="A371" s="70"/>
      <c r="B371" s="70"/>
    </row>
    <row r="372" spans="1:2" x14ac:dyDescent="0.25">
      <c r="A372" s="70"/>
      <c r="B372" s="70"/>
    </row>
    <row r="373" spans="1:2" x14ac:dyDescent="0.25">
      <c r="A373" s="70"/>
      <c r="B373" s="70"/>
    </row>
    <row r="374" spans="1:2" x14ac:dyDescent="0.25">
      <c r="A374" s="70"/>
      <c r="B374" s="70"/>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Financial Statements</vt:lpstr>
      <vt:lpstr>Project Overview</vt:lpstr>
      <vt:lpstr>Donations</vt:lpstr>
      <vt:lpstr>Cash Flow</vt:lpstr>
      <vt:lpstr>Financial Ledger</vt:lpstr>
      <vt:lpstr>Reconciliation</vt:lpstr>
      <vt:lpstr>Prepaid Tracking</vt:lpstr>
      <vt:lpstr>Information</vt:lpstr>
      <vt:lpstr>Misc</vt:lpstr>
      <vt:lpstr>About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Katerina Arzhayev</dc:creator>
  <cp:lastModifiedBy>Katerina Arzhayev</cp:lastModifiedBy>
  <cp:lastPrinted>2022-01-19T01:04:47Z</cp:lastPrinted>
  <dcterms:created xsi:type="dcterms:W3CDTF">2021-07-01T05:54:21Z</dcterms:created>
  <dcterms:modified xsi:type="dcterms:W3CDTF">2022-07-04T18:55:44Z</dcterms:modified>
</cp:coreProperties>
</file>